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0730" windowHeight="11760" tabRatio="820" activeTab="0"/>
  </bookViews>
  <sheets>
    <sheet name="мужчины_жим" sheetId="1" r:id="rId1"/>
    <sheet name="мужчины_тяга" sheetId="2" r:id="rId2"/>
    <sheet name="мужчины_народный жим" sheetId="3" r:id="rId3"/>
    <sheet name="женщины_жим " sheetId="4" r:id="rId4"/>
    <sheet name="женщины_тяга" sheetId="5" r:id="rId5"/>
    <sheet name="женщины_народный жим" sheetId="6" r:id="rId6"/>
  </sheets>
  <definedNames>
    <definedName name="_xlnm.Print_Area" localSheetId="3">'женщины_жим '!$A$6:$J$21</definedName>
    <definedName name="_xlnm.Print_Area" localSheetId="5">'женщины_народный жим'!$A$6:$J$8</definedName>
    <definedName name="_xlnm.Print_Area" localSheetId="4">'женщины_тяга'!$A$6:$J$18</definedName>
    <definedName name="_xlnm.Print_Area" localSheetId="0">'мужчины_жим'!$A$6:$L$28</definedName>
    <definedName name="_xlnm.Print_Area" localSheetId="2">'мужчины_народный жим'!$A$6:$K$16</definedName>
  </definedNames>
  <calcPr fullCalcOnLoad="1"/>
</workbook>
</file>

<file path=xl/sharedStrings.xml><?xml version="1.0" encoding="utf-8"?>
<sst xmlns="http://schemas.openxmlformats.org/spreadsheetml/2006/main" count="401" uniqueCount="174">
  <si>
    <t>Фамилия, имя</t>
  </si>
  <si>
    <t>Год рождения</t>
  </si>
  <si>
    <t>Разряд, звание</t>
  </si>
  <si>
    <t>Тренер(ы)</t>
  </si>
  <si>
    <t>Вес</t>
  </si>
  <si>
    <t>№</t>
  </si>
  <si>
    <t>Мужчины</t>
  </si>
  <si>
    <t>Женщины</t>
  </si>
  <si>
    <t xml:space="preserve">Главный Судья соревнований </t>
  </si>
  <si>
    <t>Главный Секретарь соревнований</t>
  </si>
  <si>
    <t>РАБОЧИЙ ПРОТОКОЛ</t>
  </si>
  <si>
    <t>Хван Геннадий Григорьевич</t>
  </si>
  <si>
    <t>Поляев Александр Сергеевич</t>
  </si>
  <si>
    <t>Лыжин Игорь Владимирович</t>
  </si>
  <si>
    <t>Мамаев Владимир Викторович</t>
  </si>
  <si>
    <t>Фролов Евгений Викторович</t>
  </si>
  <si>
    <t>Захаров Виктор Анатольевич</t>
  </si>
  <si>
    <t>Доценко Павел Геннадьевич</t>
  </si>
  <si>
    <t>Жим штанги лежа (Любители)</t>
  </si>
  <si>
    <t>Жим штанги лежа (ПРО)</t>
  </si>
  <si>
    <t>Становая тяга (Любители)</t>
  </si>
  <si>
    <t>Становая тяга (ПРО)</t>
  </si>
  <si>
    <t>Народный жим (ПРО)</t>
  </si>
  <si>
    <t>Народный жим (Любители)</t>
  </si>
  <si>
    <t>Тетерев Вадим Дмитриевич</t>
  </si>
  <si>
    <t>Егоров Федор Александрович</t>
  </si>
  <si>
    <t xml:space="preserve">Кузнецов Станислав Алексеевич </t>
  </si>
  <si>
    <t>Игнатович Александр Валентинович</t>
  </si>
  <si>
    <t>Весовая категория до 140кг</t>
  </si>
  <si>
    <t>Весовая категория до 140+кг</t>
  </si>
  <si>
    <t>Кузьмин Сергей Сергеевич</t>
  </si>
  <si>
    <t>Павлов Станислав Андреевич</t>
  </si>
  <si>
    <t>Свиридов Владимир Александрович</t>
  </si>
  <si>
    <t>Луценко Дмитрий Вадимович</t>
  </si>
  <si>
    <t>Масеров Никита Сергеевич</t>
  </si>
  <si>
    <t>Шелег Кирилл Владимирович</t>
  </si>
  <si>
    <t>Мунасипов Артур Рафилович</t>
  </si>
  <si>
    <t>Щелканов Максим Владимирович</t>
  </si>
  <si>
    <t>Андрианов Денис Сергеевич</t>
  </si>
  <si>
    <t>Жуков Максим Андреевич</t>
  </si>
  <si>
    <t>Стафеев Сергей Владимирович</t>
  </si>
  <si>
    <t>Марков Иван Михайлович</t>
  </si>
  <si>
    <t>Шабалин Кирилл Олегович</t>
  </si>
  <si>
    <t>Быстров Сергей Владимирович</t>
  </si>
  <si>
    <t>Бузин Александр Сергеевич 2000</t>
  </si>
  <si>
    <t>Готфрид Александр Валерьевич</t>
  </si>
  <si>
    <t>Краснопольский Максим Алексеевич</t>
  </si>
  <si>
    <t>Королев Дмитрий Николаевич</t>
  </si>
  <si>
    <t>Михеев Евгений Витальевич</t>
  </si>
  <si>
    <t>Царев Игорь Юрьевич</t>
  </si>
  <si>
    <t>Кудрявцев Роман Валерьевич</t>
  </si>
  <si>
    <t>Романенко Иван Валерьвич</t>
  </si>
  <si>
    <t>Коэфф. Шварца</t>
  </si>
  <si>
    <t>______________________/ Курочкин Е.В.</t>
  </si>
  <si>
    <t>______________________/ Доценко П.Г.</t>
  </si>
  <si>
    <t>Формула Шварца</t>
  </si>
  <si>
    <t>ФИО</t>
  </si>
  <si>
    <t>Место</t>
  </si>
  <si>
    <t>ОБЩЕЕ КОЛИЧЕСТВО УЧАСТНИКОВ:</t>
  </si>
  <si>
    <t>ЧЕМПИОНАТ ОМСКОЙ ОБЛАСТИ ПО ЖИМУ ШТАНГИ ЛЕЖА, СТАНОВОЙ ТЯГЕ И НАРОДНОМУ ЖИМУ, ПАМЯТИ МИХАИЛА АЛГАШ</t>
  </si>
  <si>
    <t>г. ОМСК НП СРС "СТРОИТЕЛЬ"</t>
  </si>
  <si>
    <t>ПОДХОД 1</t>
  </si>
  <si>
    <t>ПОДХОД 2</t>
  </si>
  <si>
    <t>ПОДХОД 3</t>
  </si>
  <si>
    <t>РЕЗУЛЬТАТ</t>
  </si>
  <si>
    <t>РЕЗУЛЬТАТЫ АБСОЛЮТНОГО ЗАЧЕТА В ПРО</t>
  </si>
  <si>
    <t>РЕЗУЛЬТАТЫ АБСОЛЮТНОГО ЗАЧЕТА В ЛЮБИТЕЛИ</t>
  </si>
  <si>
    <t>Массив</t>
  </si>
  <si>
    <t>Абсалютное первенство</t>
  </si>
  <si>
    <t>Коэфф.         НАП</t>
  </si>
  <si>
    <t>Формула Репницына</t>
  </si>
  <si>
    <t>Коэфф.           НАП</t>
  </si>
  <si>
    <t xml:space="preserve">Поляев Александр Сергеевич </t>
  </si>
  <si>
    <t>Левашев Константин Николаевич</t>
  </si>
  <si>
    <t>Пензев Данил Дмитриевич</t>
  </si>
  <si>
    <t>Кункель Владимир Александров</t>
  </si>
  <si>
    <t>Малшыбаев Нургали Койшыбайулы</t>
  </si>
  <si>
    <t>Исанбаев Вадим Фирдаусович</t>
  </si>
  <si>
    <t>Моисеенко Михаил Андреевич</t>
  </si>
  <si>
    <t>Коженков Евгений Викторович</t>
  </si>
  <si>
    <t>Названов Александр Петрович</t>
  </si>
  <si>
    <t>Исаков Игорь Алексеевич</t>
  </si>
  <si>
    <t>Усачев Виктор Александрович</t>
  </si>
  <si>
    <t xml:space="preserve">Пахомова Валерия Сергеевна </t>
  </si>
  <si>
    <t xml:space="preserve">Евтушенко Валерия Александровна </t>
  </si>
  <si>
    <t>Мишагина Елена Андреевна</t>
  </si>
  <si>
    <t>Фролова Екатерина Валерьевна</t>
  </si>
  <si>
    <t>Малярова Надежда Евгеньевна</t>
  </si>
  <si>
    <t>Репетиева Евгения Юрьевна</t>
  </si>
  <si>
    <t>Конкина Диана Валерьевна</t>
  </si>
  <si>
    <t>Голубева Лидия Олеговна</t>
  </si>
  <si>
    <t>Сокол Наталья Николаевна</t>
  </si>
  <si>
    <t>Ситник Андрей Геннадьевич</t>
  </si>
  <si>
    <t>Полякова Юлия Константиновна</t>
  </si>
  <si>
    <t>Каримова Марина Юрьевна</t>
  </si>
  <si>
    <t>Плисов Максим Андреевич</t>
  </si>
  <si>
    <t>Третьяк Сергей Андреевич</t>
  </si>
  <si>
    <t>Ильин Евгений Александрович</t>
  </si>
  <si>
    <t>Широкова Алена Юрьевна</t>
  </si>
  <si>
    <t>Козлитин Сергей Александрович</t>
  </si>
  <si>
    <t>Шибаненко Валентин Николаевич</t>
  </si>
  <si>
    <t>Кобзев Дмитрий Владимирович</t>
  </si>
  <si>
    <t>Сироткин Андрей Дмитриевич</t>
  </si>
  <si>
    <t>Муравьев Алексей Владимирович</t>
  </si>
  <si>
    <t>Новых Максим Юрьевич</t>
  </si>
  <si>
    <t>Сыроватский Виталий Александрович</t>
  </si>
  <si>
    <t>*1983</t>
  </si>
  <si>
    <t>Ащербагин Азат Альфридович</t>
  </si>
  <si>
    <t>Тайсумов Шамиль Романович</t>
  </si>
  <si>
    <t>Медведев Василий Васильевич</t>
  </si>
  <si>
    <t>Храпузов Артем Сергеевич</t>
  </si>
  <si>
    <t>Файзрахманова Кристина Олеговна</t>
  </si>
  <si>
    <t xml:space="preserve">Лихачев Евгений Александрович </t>
  </si>
  <si>
    <t>Панфилов Всеволод Васильевич</t>
  </si>
  <si>
    <t>Жарова Виктория Николаевна</t>
  </si>
  <si>
    <t>Пашковский Станислав Владимирович</t>
  </si>
  <si>
    <t>Евтушенко Иван Юрьевич</t>
  </si>
  <si>
    <t>Циндик Александр Александрович</t>
  </si>
  <si>
    <t>КМС</t>
  </si>
  <si>
    <t>74.4</t>
  </si>
  <si>
    <t>Первушин Сергей Александрович</t>
  </si>
  <si>
    <t>108.1</t>
  </si>
  <si>
    <t>Иванов Алексей Юрьевич</t>
  </si>
  <si>
    <t>Сердюк Кирилл Александрович</t>
  </si>
  <si>
    <t>Замалиев Сергей Рафаильевич</t>
  </si>
  <si>
    <t>55.4</t>
  </si>
  <si>
    <t>98.3</t>
  </si>
  <si>
    <t>73.8</t>
  </si>
  <si>
    <t>54.6</t>
  </si>
  <si>
    <t>97.6</t>
  </si>
  <si>
    <t>Лысенко Игорь Григорьевич</t>
  </si>
  <si>
    <t>63.3</t>
  </si>
  <si>
    <t>72.5</t>
  </si>
  <si>
    <t>102.5</t>
  </si>
  <si>
    <t>Ренев Василий Васильевич</t>
  </si>
  <si>
    <t>89.5</t>
  </si>
  <si>
    <t>51.5</t>
  </si>
  <si>
    <t>Весовая категория до 60кг  (ПРО)</t>
  </si>
  <si>
    <t>Весовая категория до 67,5кг (ПРО)</t>
  </si>
  <si>
    <t>Весовая категория до 75кг (ПРО)</t>
  </si>
  <si>
    <t>Весовая категория до 82.5кг (ПРО)</t>
  </si>
  <si>
    <t>Весовая категория до 90кг (ПРО)</t>
  </si>
  <si>
    <t>Весовая категория до 100кг (ПРО)</t>
  </si>
  <si>
    <t>Весовая категория до 110кг (ПРО)</t>
  </si>
  <si>
    <t>Весовая категория до 125кг (ПРО)</t>
  </si>
  <si>
    <t>Весовая категория до 140кг (ПРО)</t>
  </si>
  <si>
    <t>Весовая категория до 140+кг (ПРО)</t>
  </si>
  <si>
    <t>Весовая категория до 60кг (Любители)</t>
  </si>
  <si>
    <t>Весовая категория до 67.5кг (Любители)</t>
  </si>
  <si>
    <t>Весовая категория до 75кг (Любители)</t>
  </si>
  <si>
    <t>Весовая категория до 82.5кг (Любители)</t>
  </si>
  <si>
    <t>Весовая категория до 90кг (Любители)</t>
  </si>
  <si>
    <t>Весовая категория до 100кг (Любители)</t>
  </si>
  <si>
    <t>Весовая категория до 110кг (Любители)</t>
  </si>
  <si>
    <t>Весовая категория до 125кг (Любители)</t>
  </si>
  <si>
    <t>Весовая категория до 60кг (ПРО)</t>
  </si>
  <si>
    <t>Весовая категория до 140кг (Любители)</t>
  </si>
  <si>
    <t>Весовая категория до 140+кг (Любители)</t>
  </si>
  <si>
    <t>Весовая категория свыше 90кг (Любители)</t>
  </si>
  <si>
    <t>Весовая категория до 67кг (Любители)</t>
  </si>
  <si>
    <t>Весовая категория до 67кг (ПРО)</t>
  </si>
  <si>
    <t>Весовая категория свыше 90кг (ПРО)</t>
  </si>
  <si>
    <t>Весовая категория до 44кг (ПРО)</t>
  </si>
  <si>
    <t>Весовая категория до 48кг (ПРО)</t>
  </si>
  <si>
    <t>Весовая категория до 52,5кг (ПРО)</t>
  </si>
  <si>
    <t>Весовая категория до 56кг (ПРО)</t>
  </si>
  <si>
    <t>Весовая категория до 44кг (Любители)</t>
  </si>
  <si>
    <t>Весовая категория до 48кг (Любители)</t>
  </si>
  <si>
    <t>Весовая категория до 52,5кг (Любители)</t>
  </si>
  <si>
    <t>Весовая категория до 56кг (Любители)</t>
  </si>
  <si>
    <t>Весовая категория до 67,5кг (Любители)</t>
  </si>
  <si>
    <t>4 подход 62,5кг - рекорд</t>
  </si>
  <si>
    <t>Грабовецкий Дмитрий Сереевич</t>
  </si>
  <si>
    <t>-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</si>
</sst>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_ ;[Red]\-0.00\ "/>
    <numFmt numFmtId="166" formatCode="0.0000"/>
    <numFmt numFmtId="167" formatCode="d/m/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b/>
      <i/>
      <sz val="11"/>
      <color indexed="8"/>
      <name val="Cambria"/>
      <family val="1"/>
    </font>
    <font>
      <b/>
      <sz val="11"/>
      <name val="Cambria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u val="single"/>
      <sz val="14"/>
      <name val="Cambria"/>
      <family val="1"/>
    </font>
    <font>
      <sz val="14"/>
      <name val="Cambria"/>
      <family val="1"/>
    </font>
    <font>
      <b/>
      <u val="single"/>
      <sz val="12"/>
      <name val="Cambria"/>
      <family val="1"/>
    </font>
    <font>
      <b/>
      <sz val="12"/>
      <name val="Times New Roman"/>
      <family val="1"/>
    </font>
    <font>
      <b/>
      <sz val="12"/>
      <color indexed="8"/>
      <name val="Cambria"/>
      <family val="1"/>
    </font>
    <font>
      <sz val="11"/>
      <name val="Times New Roman"/>
      <family val="1"/>
    </font>
    <font>
      <b/>
      <sz val="18"/>
      <color indexed="8"/>
      <name val="Cambria"/>
      <family val="1"/>
    </font>
    <font>
      <b/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u val="single"/>
      <sz val="10"/>
      <name val="Arial Unicode MS"/>
      <family val="2"/>
    </font>
    <font>
      <sz val="12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  <font>
      <sz val="10"/>
      <color theme="1"/>
      <name val="Arial Unicode MS"/>
      <family val="2"/>
    </font>
    <font>
      <sz val="12"/>
      <color rgb="FF251E1A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 diagonalUp="1" diagonalDown="1">
      <left style="thick"/>
      <right style="thick"/>
      <top style="thick"/>
      <bottom style="thick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2" fontId="3" fillId="34" borderId="0" xfId="0" applyNumberFormat="1" applyFont="1" applyFill="1" applyAlignment="1" applyProtection="1">
      <alignment horizontal="center" vertical="center"/>
      <protection locked="0"/>
    </xf>
    <xf numFmtId="164" fontId="3" fillId="34" borderId="0" xfId="0" applyNumberFormat="1" applyFont="1" applyFill="1" applyAlignment="1" applyProtection="1">
      <alignment horizontal="center" vertical="center"/>
      <protection locked="0"/>
    </xf>
    <xf numFmtId="14" fontId="16" fillId="3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166" fontId="8" fillId="33" borderId="10" xfId="0" applyNumberFormat="1" applyFont="1" applyFill="1" applyBorder="1" applyAlignment="1" applyProtection="1">
      <alignment horizontal="center" vertical="center"/>
      <protection locked="0"/>
    </xf>
    <xf numFmtId="164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6" fillId="36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2" fontId="20" fillId="0" borderId="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5" fontId="14" fillId="0" borderId="0" xfId="0" applyNumberFormat="1" applyFont="1" applyFill="1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 applyProtection="1">
      <alignment/>
      <protection/>
    </xf>
    <xf numFmtId="164" fontId="8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/>
      <protection/>
    </xf>
    <xf numFmtId="14" fontId="17" fillId="33" borderId="10" xfId="0" applyNumberFormat="1" applyFont="1" applyFill="1" applyBorder="1" applyAlignment="1" applyProtection="1">
      <alignment horizontal="center" vertical="center"/>
      <protection locked="0"/>
    </xf>
    <xf numFmtId="14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21" fillId="33" borderId="10" xfId="0" applyNumberFormat="1" applyFont="1" applyFill="1" applyBorder="1" applyAlignment="1" applyProtection="1">
      <alignment horizontal="left" vertical="center"/>
      <protection locked="0"/>
    </xf>
    <xf numFmtId="0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49" fontId="2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35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1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3" fillId="34" borderId="0" xfId="0" applyFont="1" applyFill="1" applyAlignment="1" applyProtection="1">
      <alignment horizontal="center" vertical="center"/>
      <protection locked="0"/>
    </xf>
    <xf numFmtId="14" fontId="23" fillId="33" borderId="1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Alignment="1" applyProtection="1">
      <alignment horizontal="center"/>
      <protection locked="0"/>
    </xf>
    <xf numFmtId="0" fontId="61" fillId="0" borderId="0" xfId="0" applyFont="1" applyAlignment="1" applyProtection="1">
      <alignment/>
      <protection locked="0"/>
    </xf>
    <xf numFmtId="0" fontId="23" fillId="33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4" fontId="23" fillId="33" borderId="1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167" fontId="8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center" vertical="center"/>
      <protection locked="0"/>
    </xf>
    <xf numFmtId="14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locked="0"/>
    </xf>
    <xf numFmtId="0" fontId="62" fillId="0" borderId="0" xfId="0" applyFont="1" applyAlignment="1">
      <alignment/>
    </xf>
    <xf numFmtId="0" fontId="23" fillId="8" borderId="10" xfId="0" applyNumberFormat="1" applyFont="1" applyFill="1" applyBorder="1" applyAlignment="1" applyProtection="1">
      <alignment horizontal="center" vertical="center"/>
      <protection locked="0"/>
    </xf>
    <xf numFmtId="14" fontId="8" fillId="8" borderId="10" xfId="0" applyNumberFormat="1" applyFont="1" applyFill="1" applyBorder="1" applyAlignment="1" applyProtection="1">
      <alignment horizontal="center" vertical="center"/>
      <protection locked="0"/>
    </xf>
    <xf numFmtId="0" fontId="8" fillId="8" borderId="10" xfId="0" applyNumberFormat="1" applyFont="1" applyFill="1" applyBorder="1" applyAlignment="1" applyProtection="1">
      <alignment horizontal="center" vertical="center"/>
      <protection locked="0"/>
    </xf>
    <xf numFmtId="164" fontId="8" fillId="8" borderId="10" xfId="0" applyNumberFormat="1" applyFont="1" applyFill="1" applyBorder="1" applyAlignment="1" applyProtection="1">
      <alignment horizontal="center" vertical="center"/>
      <protection locked="0"/>
    </xf>
    <xf numFmtId="164" fontId="8" fillId="8" borderId="10" xfId="0" applyNumberFormat="1" applyFont="1" applyFill="1" applyBorder="1" applyAlignment="1" applyProtection="1">
      <alignment horizontal="center" vertical="center"/>
      <protection/>
    </xf>
    <xf numFmtId="166" fontId="8" fillId="8" borderId="10" xfId="0" applyNumberFormat="1" applyFont="1" applyFill="1" applyBorder="1" applyAlignment="1" applyProtection="1">
      <alignment horizontal="center" vertical="center"/>
      <protection locked="0"/>
    </xf>
    <xf numFmtId="2" fontId="8" fillId="8" borderId="1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Alignment="1" applyProtection="1">
      <alignment horizontal="center" vertical="center"/>
      <protection locked="0"/>
    </xf>
    <xf numFmtId="14" fontId="8" fillId="33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37" borderId="0" xfId="0" applyNumberFormat="1" applyFont="1" applyFill="1" applyAlignment="1" applyProtection="1">
      <alignment horizontal="center" vertical="center"/>
      <protection locked="0"/>
    </xf>
    <xf numFmtId="14" fontId="8" fillId="37" borderId="0" xfId="0" applyNumberFormat="1" applyFont="1" applyFill="1" applyAlignment="1" applyProtection="1">
      <alignment horizontal="center" vertical="center"/>
      <protection locked="0"/>
    </xf>
    <xf numFmtId="0" fontId="8" fillId="37" borderId="10" xfId="0" applyNumberFormat="1" applyFont="1" applyFill="1" applyBorder="1" applyAlignment="1" applyProtection="1">
      <alignment horizontal="center" vertical="center"/>
      <protection locked="0"/>
    </xf>
    <xf numFmtId="164" fontId="8" fillId="37" borderId="10" xfId="0" applyNumberFormat="1" applyFont="1" applyFill="1" applyBorder="1" applyAlignment="1" applyProtection="1">
      <alignment horizontal="center" vertical="center"/>
      <protection locked="0"/>
    </xf>
    <xf numFmtId="164" fontId="8" fillId="37" borderId="10" xfId="0" applyNumberFormat="1" applyFont="1" applyFill="1" applyBorder="1" applyAlignment="1" applyProtection="1">
      <alignment horizontal="center" vertical="center"/>
      <protection/>
    </xf>
    <xf numFmtId="166" fontId="8" fillId="37" borderId="10" xfId="0" applyNumberFormat="1" applyFont="1" applyFill="1" applyBorder="1" applyAlignment="1" applyProtection="1">
      <alignment horizontal="center" vertical="center"/>
      <protection locked="0"/>
    </xf>
    <xf numFmtId="2" fontId="8" fillId="37" borderId="10" xfId="0" applyNumberFormat="1" applyFont="1" applyFill="1" applyBorder="1" applyAlignment="1" applyProtection="1">
      <alignment/>
      <protection/>
    </xf>
    <xf numFmtId="0" fontId="23" fillId="37" borderId="10" xfId="0" applyNumberFormat="1" applyFont="1" applyFill="1" applyBorder="1" applyAlignment="1" applyProtection="1">
      <alignment horizontal="center" vertical="center"/>
      <protection locked="0"/>
    </xf>
    <xf numFmtId="14" fontId="8" fillId="37" borderId="10" xfId="0" applyNumberFormat="1" applyFont="1" applyFill="1" applyBorder="1" applyAlignment="1" applyProtection="1">
      <alignment horizontal="center" vertical="center"/>
      <protection locked="0"/>
    </xf>
    <xf numFmtId="14" fontId="61" fillId="0" borderId="10" xfId="0" applyNumberFormat="1" applyFont="1" applyBorder="1" applyAlignment="1" applyProtection="1">
      <alignment/>
      <protection locked="0"/>
    </xf>
    <xf numFmtId="0" fontId="60" fillId="37" borderId="10" xfId="0" applyFont="1" applyFill="1" applyBorder="1" applyAlignment="1" applyProtection="1">
      <alignment horizontal="center" vertical="center"/>
      <protection locked="0"/>
    </xf>
    <xf numFmtId="14" fontId="23" fillId="37" borderId="10" xfId="0" applyNumberFormat="1" applyFont="1" applyFill="1" applyBorder="1" applyAlignment="1" applyProtection="1">
      <alignment horizontal="center" vertical="center"/>
      <protection locked="0"/>
    </xf>
    <xf numFmtId="0" fontId="61" fillId="37" borderId="10" xfId="0" applyFont="1" applyFill="1" applyBorder="1" applyAlignment="1" applyProtection="1">
      <alignment horizontal="center" vertical="center"/>
      <protection locked="0"/>
    </xf>
    <xf numFmtId="0" fontId="60" fillId="37" borderId="0" xfId="0" applyFont="1" applyFill="1" applyAlignment="1" applyProtection="1">
      <alignment horizontal="center" vertical="center"/>
      <protection locked="0"/>
    </xf>
    <xf numFmtId="14" fontId="23" fillId="37" borderId="0" xfId="0" applyNumberFormat="1" applyFont="1" applyFill="1" applyAlignment="1" applyProtection="1">
      <alignment horizontal="center" vertical="center"/>
      <protection locked="0"/>
    </xf>
    <xf numFmtId="0" fontId="61" fillId="37" borderId="10" xfId="0" applyFont="1" applyFill="1" applyBorder="1" applyAlignment="1" applyProtection="1">
      <alignment horizontal="center"/>
      <protection locked="0"/>
    </xf>
    <xf numFmtId="166" fontId="8" fillId="33" borderId="0" xfId="0" applyNumberFormat="1" applyFont="1" applyFill="1" applyAlignment="1" applyProtection="1">
      <alignment horizontal="center" vertical="center"/>
      <protection locked="0"/>
    </xf>
    <xf numFmtId="0" fontId="62" fillId="37" borderId="10" xfId="0" applyFont="1" applyFill="1" applyBorder="1" applyAlignment="1">
      <alignment/>
    </xf>
    <xf numFmtId="0" fontId="8" fillId="33" borderId="0" xfId="0" applyNumberFormat="1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/>
      <protection locked="0"/>
    </xf>
    <xf numFmtId="164" fontId="8" fillId="33" borderId="0" xfId="0" applyNumberFormat="1" applyFont="1" applyFill="1" applyAlignment="1" applyProtection="1">
      <alignment horizontal="center" vertical="center"/>
      <protection/>
    </xf>
    <xf numFmtId="2" fontId="8" fillId="33" borderId="0" xfId="0" applyNumberFormat="1" applyFont="1" applyFill="1" applyAlignment="1" applyProtection="1">
      <alignment/>
      <protection/>
    </xf>
    <xf numFmtId="0" fontId="23" fillId="18" borderId="10" xfId="0" applyNumberFormat="1" applyFont="1" applyFill="1" applyBorder="1" applyAlignment="1" applyProtection="1">
      <alignment horizontal="center" vertical="center"/>
      <protection locked="0"/>
    </xf>
    <xf numFmtId="14" fontId="8" fillId="18" borderId="10" xfId="0" applyNumberFormat="1" applyFont="1" applyFill="1" applyBorder="1" applyAlignment="1" applyProtection="1">
      <alignment horizontal="center" vertical="center"/>
      <protection locked="0"/>
    </xf>
    <xf numFmtId="0" fontId="8" fillId="18" borderId="10" xfId="0" applyNumberFormat="1" applyFont="1" applyFill="1" applyBorder="1" applyAlignment="1" applyProtection="1">
      <alignment horizontal="center" vertical="center"/>
      <protection locked="0"/>
    </xf>
    <xf numFmtId="164" fontId="8" fillId="18" borderId="10" xfId="0" applyNumberFormat="1" applyFont="1" applyFill="1" applyBorder="1" applyAlignment="1" applyProtection="1">
      <alignment horizontal="center" vertical="center"/>
      <protection locked="0"/>
    </xf>
    <xf numFmtId="164" fontId="8" fillId="18" borderId="10" xfId="0" applyNumberFormat="1" applyFont="1" applyFill="1" applyBorder="1" applyAlignment="1" applyProtection="1">
      <alignment horizontal="center" vertical="center"/>
      <protection/>
    </xf>
    <xf numFmtId="166" fontId="8" fillId="18" borderId="10" xfId="0" applyNumberFormat="1" applyFont="1" applyFill="1" applyBorder="1" applyAlignment="1" applyProtection="1">
      <alignment horizontal="center" vertical="center"/>
      <protection locked="0"/>
    </xf>
    <xf numFmtId="2" fontId="8" fillId="18" borderId="10" xfId="0" applyNumberFormat="1" applyFont="1" applyFill="1" applyBorder="1" applyAlignment="1" applyProtection="1">
      <alignment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23" fillId="33" borderId="14" xfId="0" applyNumberFormat="1" applyFont="1" applyFill="1" applyBorder="1" applyAlignment="1" applyProtection="1">
      <alignment horizontal="center" vertical="center"/>
      <protection locked="0"/>
    </xf>
    <xf numFmtId="14" fontId="8" fillId="33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33" borderId="14" xfId="0" applyNumberFormat="1" applyFont="1" applyFill="1" applyBorder="1" applyAlignment="1" applyProtection="1">
      <alignment horizontal="center" vertical="center"/>
      <protection/>
    </xf>
    <xf numFmtId="166" fontId="8" fillId="33" borderId="14" xfId="0" applyNumberFormat="1" applyFont="1" applyFill="1" applyBorder="1" applyAlignment="1" applyProtection="1">
      <alignment horizontal="center" vertical="center"/>
      <protection locked="0"/>
    </xf>
    <xf numFmtId="2" fontId="8" fillId="33" borderId="14" xfId="0" applyNumberFormat="1" applyFont="1" applyFill="1" applyBorder="1" applyAlignment="1" applyProtection="1">
      <alignment/>
      <protection/>
    </xf>
    <xf numFmtId="0" fontId="60" fillId="18" borderId="10" xfId="0" applyFont="1" applyFill="1" applyBorder="1" applyAlignment="1" applyProtection="1">
      <alignment horizontal="center" vertical="center"/>
      <protection locked="0"/>
    </xf>
    <xf numFmtId="14" fontId="23" fillId="18" borderId="10" xfId="0" applyNumberFormat="1" applyFont="1" applyFill="1" applyBorder="1" applyAlignment="1" applyProtection="1">
      <alignment horizontal="center" vertical="center"/>
      <protection locked="0"/>
    </xf>
    <xf numFmtId="0" fontId="61" fillId="18" borderId="10" xfId="0" applyFont="1" applyFill="1" applyBorder="1" applyAlignment="1" applyProtection="1">
      <alignment horizontal="center" vertical="center"/>
      <protection locked="0"/>
    </xf>
    <xf numFmtId="0" fontId="61" fillId="18" borderId="0" xfId="0" applyFont="1" applyFill="1" applyAlignment="1">
      <alignment horizontal="center"/>
    </xf>
    <xf numFmtId="0" fontId="61" fillId="18" borderId="0" xfId="0" applyFont="1" applyFill="1" applyAlignment="1" applyProtection="1">
      <alignment horizontal="center"/>
      <protection locked="0"/>
    </xf>
    <xf numFmtId="0" fontId="8" fillId="33" borderId="10" xfId="0" applyNumberFormat="1" applyFont="1" applyFill="1" applyBorder="1" applyAlignment="1">
      <alignment horizontal="center" vertical="center"/>
    </xf>
    <xf numFmtId="0" fontId="60" fillId="18" borderId="10" xfId="0" applyFont="1" applyFill="1" applyBorder="1" applyAlignment="1">
      <alignment horizontal="center" vertical="center"/>
    </xf>
    <xf numFmtId="14" fontId="17" fillId="18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167" fontId="8" fillId="18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23" fillId="33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33" borderId="17" xfId="0" applyNumberFormat="1" applyFont="1" applyFill="1" applyBorder="1" applyAlignment="1" applyProtection="1">
      <alignment horizontal="center" vertical="center"/>
      <protection/>
    </xf>
    <xf numFmtId="166" fontId="8" fillId="33" borderId="17" xfId="0" applyNumberFormat="1" applyFont="1" applyFill="1" applyBorder="1" applyAlignment="1" applyProtection="1">
      <alignment horizontal="center" vertical="center"/>
      <protection locked="0"/>
    </xf>
    <xf numFmtId="2" fontId="8" fillId="33" borderId="17" xfId="0" applyNumberFormat="1" applyFont="1" applyFill="1" applyBorder="1" applyAlignment="1" applyProtection="1">
      <alignment/>
      <protection/>
    </xf>
    <xf numFmtId="0" fontId="8" fillId="37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 vertical="center"/>
      <protection locked="0"/>
    </xf>
    <xf numFmtId="165" fontId="12" fillId="38" borderId="18" xfId="0" applyNumberFormat="1" applyFont="1" applyFill="1" applyBorder="1" applyAlignment="1" applyProtection="1">
      <alignment horizontal="center"/>
      <protection locked="0"/>
    </xf>
    <xf numFmtId="0" fontId="8" fillId="36" borderId="15" xfId="0" applyNumberFormat="1" applyFont="1" applyFill="1" applyBorder="1" applyAlignment="1" applyProtection="1">
      <alignment horizontal="center" vertical="center"/>
      <protection locked="0"/>
    </xf>
    <xf numFmtId="0" fontId="8" fillId="36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6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65" fontId="11" fillId="0" borderId="20" xfId="0" applyNumberFormat="1" applyFont="1" applyFill="1" applyBorder="1" applyAlignment="1" applyProtection="1">
      <alignment horizontal="center" vertical="center"/>
      <protection locked="0"/>
    </xf>
    <xf numFmtId="165" fontId="11" fillId="36" borderId="10" xfId="0" applyNumberFormat="1" applyFont="1" applyFill="1" applyBorder="1" applyAlignment="1" applyProtection="1">
      <alignment horizontal="left" vertical="center"/>
      <protection locked="0"/>
    </xf>
    <xf numFmtId="0" fontId="18" fillId="34" borderId="0" xfId="0" applyFont="1" applyFill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horizontal="center" vertical="center"/>
      <protection locked="0"/>
    </xf>
    <xf numFmtId="0" fontId="15" fillId="39" borderId="21" xfId="0" applyFont="1" applyFill="1" applyBorder="1" applyAlignment="1" applyProtection="1">
      <alignment horizontal="center" vertical="center" wrapText="1"/>
      <protection locked="0"/>
    </xf>
    <xf numFmtId="0" fontId="15" fillId="39" borderId="20" xfId="0" applyFont="1" applyFill="1" applyBorder="1" applyAlignment="1" applyProtection="1">
      <alignment horizontal="center" vertical="center" wrapText="1"/>
      <protection locked="0"/>
    </xf>
    <xf numFmtId="0" fontId="15" fillId="39" borderId="22" xfId="0" applyFont="1" applyFill="1" applyBorder="1" applyAlignment="1" applyProtection="1">
      <alignment horizontal="center" vertical="center" wrapText="1"/>
      <protection locked="0"/>
    </xf>
    <xf numFmtId="0" fontId="9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15" xfId="0" applyNumberFormat="1" applyFont="1" applyFill="1" applyBorder="1" applyAlignment="1" applyProtection="1">
      <alignment horizontal="center" vertical="center"/>
      <protection locked="0"/>
    </xf>
    <xf numFmtId="0" fontId="15" fillId="38" borderId="19" xfId="0" applyNumberFormat="1" applyFont="1" applyFill="1" applyBorder="1" applyAlignment="1" applyProtection="1">
      <alignment horizontal="center" vertical="center"/>
      <protection locked="0"/>
    </xf>
    <xf numFmtId="0" fontId="15" fillId="38" borderId="16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left" vertical="center"/>
      <protection locked="0"/>
    </xf>
    <xf numFmtId="0" fontId="15" fillId="38" borderId="23" xfId="0" applyNumberFormat="1" applyFont="1" applyFill="1" applyBorder="1" applyAlignment="1" applyProtection="1">
      <alignment horizontal="center" vertical="center"/>
      <protection locked="0"/>
    </xf>
    <xf numFmtId="0" fontId="15" fillId="38" borderId="24" xfId="0" applyNumberFormat="1" applyFont="1" applyFill="1" applyBorder="1" applyAlignment="1" applyProtection="1">
      <alignment horizontal="center" vertical="center"/>
      <protection locked="0"/>
    </xf>
    <xf numFmtId="0" fontId="15" fillId="38" borderId="25" xfId="0" applyNumberFormat="1" applyFont="1" applyFill="1" applyBorder="1" applyAlignment="1" applyProtection="1">
      <alignment horizontal="center" vertical="center"/>
      <protection locked="0"/>
    </xf>
    <xf numFmtId="0" fontId="8" fillId="36" borderId="21" xfId="0" applyNumberFormat="1" applyFont="1" applyFill="1" applyBorder="1" applyAlignment="1" applyProtection="1">
      <alignment horizontal="center" vertical="center"/>
      <protection locked="0"/>
    </xf>
    <xf numFmtId="0" fontId="8" fillId="36" borderId="20" xfId="0" applyNumberFormat="1" applyFont="1" applyFill="1" applyBorder="1" applyAlignment="1" applyProtection="1">
      <alignment horizontal="center" vertical="center"/>
      <protection locked="0"/>
    </xf>
    <xf numFmtId="0" fontId="8" fillId="36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5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0"/>
  <sheetViews>
    <sheetView showZeros="0" tabSelected="1" zoomScale="89" zoomScaleNormal="89" zoomScalePageLayoutView="0" workbookViewId="0" topLeftCell="B1">
      <pane ySplit="4" topLeftCell="A40" activePane="bottomLeft" state="frozen"/>
      <selection pane="topLeft" activeCell="B1" sqref="B1"/>
      <selection pane="bottomLeft" activeCell="F106" sqref="F106"/>
    </sheetView>
  </sheetViews>
  <sheetFormatPr defaultColWidth="9.140625" defaultRowHeight="15"/>
  <cols>
    <col min="1" max="1" width="3.421875" style="9" customWidth="1"/>
    <col min="2" max="2" width="36.8515625" style="69" customWidth="1"/>
    <col min="3" max="3" width="14.421875" style="86" customWidth="1"/>
    <col min="4" max="4" width="19.57421875" style="9" customWidth="1"/>
    <col min="5" max="5" width="12.00390625" style="9" customWidth="1"/>
    <col min="6" max="6" width="15.00390625" style="9" customWidth="1"/>
    <col min="7" max="8" width="14.00390625" style="9" customWidth="1"/>
    <col min="9" max="9" width="17.28125" style="9" customWidth="1"/>
    <col min="10" max="10" width="16.00390625" style="9" customWidth="1"/>
    <col min="11" max="11" width="15.00390625" style="9" customWidth="1"/>
    <col min="12" max="12" width="34.00390625" style="9" customWidth="1"/>
    <col min="13" max="13" width="18.8515625" style="9" customWidth="1"/>
    <col min="14" max="14" width="42.57421875" style="9" customWidth="1"/>
    <col min="15" max="16384" width="9.140625" style="9" customWidth="1"/>
  </cols>
  <sheetData>
    <row r="1" spans="1:12" s="4" customFormat="1" ht="24" customHeight="1">
      <c r="A1" s="170" t="s">
        <v>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4" customFormat="1" ht="18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" customHeight="1" thickBot="1">
      <c r="A3" s="179" t="s">
        <v>60</v>
      </c>
      <c r="B3" s="179"/>
      <c r="C3" s="83"/>
      <c r="D3" s="5"/>
      <c r="E3" s="6"/>
      <c r="F3" s="7"/>
      <c r="G3" s="7"/>
      <c r="H3" s="7"/>
      <c r="I3" s="7"/>
      <c r="J3" s="5"/>
      <c r="K3" s="6"/>
      <c r="L3" s="8">
        <v>43309</v>
      </c>
    </row>
    <row r="4" spans="1:12" ht="57.75" customHeight="1" thickBot="1" thickTop="1">
      <c r="A4" s="10" t="s">
        <v>5</v>
      </c>
      <c r="B4" s="61" t="s">
        <v>0</v>
      </c>
      <c r="C4" s="84" t="s">
        <v>1</v>
      </c>
      <c r="D4" s="10" t="s">
        <v>2</v>
      </c>
      <c r="E4" s="10" t="s">
        <v>4</v>
      </c>
      <c r="F4" s="10" t="s">
        <v>61</v>
      </c>
      <c r="G4" s="10" t="s">
        <v>62</v>
      </c>
      <c r="H4" s="10" t="s">
        <v>63</v>
      </c>
      <c r="I4" s="10" t="s">
        <v>64</v>
      </c>
      <c r="J4" s="10" t="s">
        <v>52</v>
      </c>
      <c r="K4" s="10" t="s">
        <v>55</v>
      </c>
      <c r="L4" s="10" t="s">
        <v>3</v>
      </c>
    </row>
    <row r="5" spans="1:12" ht="20.25" customHeight="1" thickTop="1">
      <c r="A5" s="172" t="s">
        <v>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ht="24.75" customHeight="1">
      <c r="A6" s="175" t="s">
        <v>19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.75" customHeight="1">
      <c r="A7" s="161" t="s">
        <v>155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4" ht="15.75">
      <c r="A8" s="12"/>
      <c r="B8" s="62"/>
      <c r="C8" s="57"/>
      <c r="D8" s="12"/>
      <c r="E8" s="12"/>
      <c r="F8" s="1"/>
      <c r="G8" s="2"/>
      <c r="H8" s="2"/>
      <c r="I8" s="52">
        <f>MAX(F8,G8,H8)</f>
        <v>0</v>
      </c>
      <c r="J8" s="15"/>
      <c r="K8" s="51">
        <f>J8*I8</f>
        <v>0</v>
      </c>
      <c r="L8" s="12"/>
      <c r="N8" s="9">
        <f aca="true" t="shared" si="0" ref="N8:N31">M8*I8</f>
        <v>0</v>
      </c>
    </row>
    <row r="9" spans="1:14" ht="15.75">
      <c r="A9" s="161" t="s">
        <v>138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  <c r="N9" s="9">
        <f t="shared" si="0"/>
        <v>0</v>
      </c>
    </row>
    <row r="10" spans="1:12" ht="15.75">
      <c r="A10" s="12"/>
      <c r="B10" s="62"/>
      <c r="C10" s="57"/>
      <c r="D10" s="12"/>
      <c r="E10" s="12"/>
      <c r="F10" s="1"/>
      <c r="G10" s="2"/>
      <c r="H10" s="2"/>
      <c r="I10" s="52"/>
      <c r="J10" s="87"/>
      <c r="K10" s="51"/>
      <c r="L10" s="12"/>
    </row>
    <row r="11" spans="1:14" ht="15.75">
      <c r="A11" s="161" t="s">
        <v>139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  <c r="N11" s="9">
        <f t="shared" si="0"/>
        <v>0</v>
      </c>
    </row>
    <row r="12" spans="1:14" ht="15.75">
      <c r="A12" s="12">
        <v>1</v>
      </c>
      <c r="B12" s="109" t="s">
        <v>15</v>
      </c>
      <c r="C12" s="110">
        <v>30447</v>
      </c>
      <c r="D12" s="104"/>
      <c r="E12" s="104">
        <v>74</v>
      </c>
      <c r="F12" s="105">
        <v>115</v>
      </c>
      <c r="G12" s="104">
        <v>120</v>
      </c>
      <c r="H12" s="104">
        <v>122.5</v>
      </c>
      <c r="I12" s="106">
        <f>MAX(F12,G12,H12)</f>
        <v>122.5</v>
      </c>
      <c r="J12" s="107">
        <v>0.6716</v>
      </c>
      <c r="K12" s="108">
        <f>J12*I12</f>
        <v>82.271</v>
      </c>
      <c r="L12" s="12"/>
      <c r="N12" s="9">
        <f t="shared" si="0"/>
        <v>0</v>
      </c>
    </row>
    <row r="13" spans="1:14" ht="15.75">
      <c r="A13" s="12"/>
      <c r="B13" s="62"/>
      <c r="C13" s="57"/>
      <c r="D13" s="12"/>
      <c r="E13" s="12"/>
      <c r="F13" s="1"/>
      <c r="G13" s="2"/>
      <c r="H13" s="2"/>
      <c r="I13" s="52">
        <f>MAX(F13,G13,H13)</f>
        <v>0</v>
      </c>
      <c r="J13" s="15"/>
      <c r="K13" s="51">
        <f>J13*I13</f>
        <v>0</v>
      </c>
      <c r="L13" s="12"/>
      <c r="N13" s="9">
        <f t="shared" si="0"/>
        <v>0</v>
      </c>
    </row>
    <row r="14" spans="1:14" ht="15.75">
      <c r="A14" s="17"/>
      <c r="B14" s="161" t="s">
        <v>140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N14" s="9">
        <f t="shared" si="0"/>
        <v>0</v>
      </c>
    </row>
    <row r="15" spans="1:14" ht="15.75">
      <c r="A15" s="12">
        <v>1</v>
      </c>
      <c r="B15" s="109" t="s">
        <v>105</v>
      </c>
      <c r="C15" s="110" t="s">
        <v>106</v>
      </c>
      <c r="D15" s="104"/>
      <c r="E15" s="104">
        <v>82.3</v>
      </c>
      <c r="F15" s="105">
        <v>170</v>
      </c>
      <c r="G15" s="104">
        <v>180</v>
      </c>
      <c r="H15" s="104">
        <v>-190</v>
      </c>
      <c r="I15" s="106">
        <f>MAX(F15,G15,H15)</f>
        <v>180</v>
      </c>
      <c r="J15" s="107">
        <v>0.6203</v>
      </c>
      <c r="K15" s="108">
        <f>J15*I15</f>
        <v>111.654</v>
      </c>
      <c r="L15" s="12"/>
      <c r="N15" s="9">
        <f t="shared" si="0"/>
        <v>0</v>
      </c>
    </row>
    <row r="16" spans="1:14" ht="15.75">
      <c r="A16" s="12">
        <v>2</v>
      </c>
      <c r="B16" s="109" t="s">
        <v>12</v>
      </c>
      <c r="C16" s="110">
        <v>32423</v>
      </c>
      <c r="D16" s="104"/>
      <c r="E16" s="104">
        <v>80.3</v>
      </c>
      <c r="F16" s="105">
        <v>-170</v>
      </c>
      <c r="G16" s="104">
        <v>170</v>
      </c>
      <c r="H16" s="104">
        <v>-172.5</v>
      </c>
      <c r="I16" s="106">
        <f>MAX(F16,G16,H16)</f>
        <v>170</v>
      </c>
      <c r="J16" s="107">
        <v>0.6312</v>
      </c>
      <c r="K16" s="108">
        <f>J16*I16</f>
        <v>107.304</v>
      </c>
      <c r="L16" s="12"/>
      <c r="N16" s="9">
        <f t="shared" si="0"/>
        <v>0</v>
      </c>
    </row>
    <row r="17" spans="1:14" ht="15.75">
      <c r="A17" s="12">
        <v>3</v>
      </c>
      <c r="B17" s="109" t="s">
        <v>25</v>
      </c>
      <c r="C17" s="110">
        <v>28183</v>
      </c>
      <c r="D17" s="104"/>
      <c r="E17" s="104">
        <v>80.3</v>
      </c>
      <c r="F17" s="105">
        <v>167.5</v>
      </c>
      <c r="G17" s="104">
        <v>-170</v>
      </c>
      <c r="H17" s="104">
        <v>170</v>
      </c>
      <c r="I17" s="106">
        <f>MAX(F17,G17,H17)</f>
        <v>170</v>
      </c>
      <c r="J17" s="107">
        <v>0.6312</v>
      </c>
      <c r="K17" s="108">
        <f>J17*I17</f>
        <v>107.304</v>
      </c>
      <c r="L17" s="12"/>
      <c r="N17" s="9">
        <f t="shared" si="0"/>
        <v>0</v>
      </c>
    </row>
    <row r="18" spans="1:14" ht="15.75">
      <c r="A18" s="12">
        <v>4</v>
      </c>
      <c r="B18" s="62" t="s">
        <v>35</v>
      </c>
      <c r="C18" s="57">
        <v>34509</v>
      </c>
      <c r="D18" s="12"/>
      <c r="E18" s="12">
        <v>82</v>
      </c>
      <c r="F18" s="1">
        <v>140</v>
      </c>
      <c r="G18" s="2">
        <v>-145</v>
      </c>
      <c r="H18" s="2">
        <v>-145</v>
      </c>
      <c r="I18" s="52">
        <f>MAX(F18,G18,H18)</f>
        <v>140</v>
      </c>
      <c r="J18" s="15">
        <v>0.6219</v>
      </c>
      <c r="K18" s="51">
        <f>J18*I18</f>
        <v>87.066</v>
      </c>
      <c r="L18" s="12"/>
      <c r="N18" s="9">
        <f t="shared" si="0"/>
        <v>0</v>
      </c>
    </row>
    <row r="19" spans="1:14" ht="15.75">
      <c r="A19" s="12">
        <v>5</v>
      </c>
      <c r="B19" s="62" t="s">
        <v>95</v>
      </c>
      <c r="C19" s="57">
        <v>34674</v>
      </c>
      <c r="D19" s="12"/>
      <c r="E19" s="12">
        <v>79.1</v>
      </c>
      <c r="F19" s="1">
        <v>140</v>
      </c>
      <c r="G19" s="2">
        <v>-147.5</v>
      </c>
      <c r="H19" s="2">
        <v>-147.5</v>
      </c>
      <c r="I19" s="52">
        <f>MAX(F19,G19,H19)</f>
        <v>140</v>
      </c>
      <c r="J19" s="15">
        <v>0.6382</v>
      </c>
      <c r="K19" s="51">
        <f>J19*I19</f>
        <v>89.348</v>
      </c>
      <c r="L19" s="12"/>
      <c r="N19" s="9">
        <f t="shared" si="0"/>
        <v>0</v>
      </c>
    </row>
    <row r="20" spans="1:14" ht="15.75">
      <c r="A20" s="12"/>
      <c r="B20" s="62"/>
      <c r="C20" s="57"/>
      <c r="D20" s="12"/>
      <c r="E20" s="12"/>
      <c r="F20" s="1"/>
      <c r="G20" s="2"/>
      <c r="H20" s="2"/>
      <c r="I20" s="52">
        <f>MAX(F20,G20,H20)</f>
        <v>0</v>
      </c>
      <c r="J20" s="15"/>
      <c r="K20" s="51">
        <f>J20*I20</f>
        <v>0</v>
      </c>
      <c r="L20" s="12"/>
      <c r="N20" s="9">
        <f t="shared" si="0"/>
        <v>0</v>
      </c>
    </row>
    <row r="21" spans="1:14" ht="15.75">
      <c r="A21" s="17"/>
      <c r="B21" s="161" t="s">
        <v>141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3"/>
      <c r="N21" s="9">
        <f t="shared" si="0"/>
        <v>0</v>
      </c>
    </row>
    <row r="22" spans="1:14" ht="15.75">
      <c r="A22" s="12">
        <v>1</v>
      </c>
      <c r="B22" s="109" t="s">
        <v>36</v>
      </c>
      <c r="C22" s="110">
        <v>32360</v>
      </c>
      <c r="D22" s="104"/>
      <c r="E22" s="104">
        <v>87</v>
      </c>
      <c r="F22" s="105">
        <v>180</v>
      </c>
      <c r="G22" s="104">
        <v>-185</v>
      </c>
      <c r="H22" s="104"/>
      <c r="I22" s="106">
        <f>MAX(F22,G22,H22)</f>
        <v>180</v>
      </c>
      <c r="J22" s="107">
        <v>0.5978</v>
      </c>
      <c r="K22" s="108">
        <f>J22*I22</f>
        <v>107.604</v>
      </c>
      <c r="L22" s="12"/>
      <c r="N22" s="9">
        <f t="shared" si="0"/>
        <v>0</v>
      </c>
    </row>
    <row r="23" spans="1:14" s="18" customFormat="1" ht="15.75">
      <c r="A23" s="12">
        <v>2</v>
      </c>
      <c r="B23" s="109" t="s">
        <v>112</v>
      </c>
      <c r="C23" s="110">
        <v>33981</v>
      </c>
      <c r="D23" s="104"/>
      <c r="E23" s="104">
        <v>89.5</v>
      </c>
      <c r="F23" s="105">
        <v>170</v>
      </c>
      <c r="G23" s="104">
        <v>180</v>
      </c>
      <c r="H23" s="104">
        <v>-185</v>
      </c>
      <c r="I23" s="106">
        <f>MAX(F23,G23,H23)</f>
        <v>180</v>
      </c>
      <c r="J23" s="107">
        <v>0.5873</v>
      </c>
      <c r="K23" s="108">
        <f>J23*I23</f>
        <v>105.71400000000001</v>
      </c>
      <c r="L23" s="12"/>
      <c r="N23" s="9">
        <f t="shared" si="0"/>
        <v>0</v>
      </c>
    </row>
    <row r="24" spans="1:14" ht="15.75">
      <c r="A24" s="12" t="s">
        <v>173</v>
      </c>
      <c r="B24" s="109" t="s">
        <v>113</v>
      </c>
      <c r="C24" s="110">
        <v>35555</v>
      </c>
      <c r="D24" s="104"/>
      <c r="E24" s="104">
        <v>89.7</v>
      </c>
      <c r="F24" s="105">
        <v>-170</v>
      </c>
      <c r="G24" s="104">
        <v>-175</v>
      </c>
      <c r="H24" s="104">
        <v>-175</v>
      </c>
      <c r="I24" s="106">
        <f>MAX(F24,G24,H24)</f>
        <v>-170</v>
      </c>
      <c r="J24" s="107">
        <v>0.5865</v>
      </c>
      <c r="K24" s="108">
        <f>J24*I24</f>
        <v>-99.705</v>
      </c>
      <c r="L24" s="12"/>
      <c r="N24" s="9">
        <f t="shared" si="0"/>
        <v>0</v>
      </c>
    </row>
    <row r="25" spans="1:14" ht="15.75">
      <c r="A25" s="12">
        <v>3</v>
      </c>
      <c r="B25" s="95" t="s">
        <v>31</v>
      </c>
      <c r="C25" s="96">
        <v>30616</v>
      </c>
      <c r="D25" s="12"/>
      <c r="E25" s="120">
        <v>89.4</v>
      </c>
      <c r="F25" s="121">
        <v>165</v>
      </c>
      <c r="G25" s="104">
        <v>-175</v>
      </c>
      <c r="H25" s="104">
        <v>-175</v>
      </c>
      <c r="I25" s="122">
        <f>MAX(F25,G25,H25)</f>
        <v>165</v>
      </c>
      <c r="J25" s="118">
        <v>0.5877</v>
      </c>
      <c r="K25" s="123">
        <f>J25*I25</f>
        <v>96.9705</v>
      </c>
      <c r="L25" s="12"/>
      <c r="N25" s="9">
        <f t="shared" si="0"/>
        <v>0</v>
      </c>
    </row>
    <row r="26" spans="1:14" ht="15.75">
      <c r="A26" s="12">
        <v>4</v>
      </c>
      <c r="B26" s="62" t="s">
        <v>107</v>
      </c>
      <c r="C26" s="57">
        <v>34904</v>
      </c>
      <c r="D26" s="12"/>
      <c r="E26" s="12">
        <v>87.1</v>
      </c>
      <c r="F26" s="1">
        <v>150</v>
      </c>
      <c r="G26" s="2">
        <v>157.5</v>
      </c>
      <c r="H26" s="2">
        <v>162.5</v>
      </c>
      <c r="I26" s="52">
        <f>MAX(F26,G26,H26)</f>
        <v>162.5</v>
      </c>
      <c r="J26" s="15">
        <v>0.5973</v>
      </c>
      <c r="K26" s="51">
        <f>J26*I26</f>
        <v>97.06125000000002</v>
      </c>
      <c r="L26" s="12"/>
      <c r="N26" s="9">
        <f t="shared" si="0"/>
        <v>0</v>
      </c>
    </row>
    <row r="27" spans="1:14" ht="15.75" customHeight="1">
      <c r="A27" s="12"/>
      <c r="B27" s="62"/>
      <c r="C27" s="57"/>
      <c r="D27" s="12"/>
      <c r="E27" s="12"/>
      <c r="F27" s="1"/>
      <c r="G27" s="2"/>
      <c r="H27" s="2"/>
      <c r="I27" s="52">
        <f>MAX(F27,G27,H27)</f>
        <v>0</v>
      </c>
      <c r="J27" s="15"/>
      <c r="K27" s="51">
        <f>J27*I27</f>
        <v>0</v>
      </c>
      <c r="L27" s="12"/>
      <c r="N27" s="9">
        <f t="shared" si="0"/>
        <v>0</v>
      </c>
    </row>
    <row r="28" spans="1:14" ht="15.75">
      <c r="A28" s="17"/>
      <c r="B28" s="161" t="s">
        <v>142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3"/>
      <c r="N28" s="9">
        <f t="shared" si="0"/>
        <v>0</v>
      </c>
    </row>
    <row r="29" spans="1:14" ht="15.75">
      <c r="A29" s="12">
        <v>1</v>
      </c>
      <c r="B29" s="124" t="s">
        <v>124</v>
      </c>
      <c r="C29" s="125">
        <v>28444</v>
      </c>
      <c r="D29" s="126"/>
      <c r="E29" s="126">
        <v>91.5</v>
      </c>
      <c r="F29" s="127">
        <v>200</v>
      </c>
      <c r="G29" s="126">
        <v>205</v>
      </c>
      <c r="H29" s="126">
        <v>-210</v>
      </c>
      <c r="I29" s="128">
        <f aca="true" t="shared" si="1" ref="I29:I35">MAX(F29,G29,H29)</f>
        <v>205</v>
      </c>
      <c r="J29" s="129">
        <v>0.5797</v>
      </c>
      <c r="K29" s="130">
        <f aca="true" t="shared" si="2" ref="K29:K35">J29*I29</f>
        <v>118.8385</v>
      </c>
      <c r="L29" s="12"/>
      <c r="N29" s="9">
        <f t="shared" si="0"/>
        <v>0</v>
      </c>
    </row>
    <row r="30" spans="1:14" ht="15.75">
      <c r="A30" s="12">
        <v>2</v>
      </c>
      <c r="B30" s="124" t="s">
        <v>38</v>
      </c>
      <c r="C30" s="125">
        <v>29350</v>
      </c>
      <c r="D30" s="126"/>
      <c r="E30" s="126">
        <v>91.6</v>
      </c>
      <c r="F30" s="127">
        <v>180</v>
      </c>
      <c r="G30" s="126">
        <v>185</v>
      </c>
      <c r="H30" s="126">
        <v>-190</v>
      </c>
      <c r="I30" s="128">
        <f t="shared" si="1"/>
        <v>185</v>
      </c>
      <c r="J30" s="129">
        <v>0.5793</v>
      </c>
      <c r="K30" s="130">
        <f t="shared" si="2"/>
        <v>107.1705</v>
      </c>
      <c r="L30" s="12"/>
      <c r="N30" s="9">
        <f t="shared" si="0"/>
        <v>0</v>
      </c>
    </row>
    <row r="31" spans="1:14" ht="15.75">
      <c r="A31" s="12">
        <v>3</v>
      </c>
      <c r="B31" s="124" t="s">
        <v>13</v>
      </c>
      <c r="C31" s="125">
        <v>21720</v>
      </c>
      <c r="D31" s="126"/>
      <c r="E31" s="126">
        <v>96</v>
      </c>
      <c r="F31" s="127">
        <v>175</v>
      </c>
      <c r="G31" s="126">
        <v>180</v>
      </c>
      <c r="H31" s="126">
        <v>-185</v>
      </c>
      <c r="I31" s="128">
        <f t="shared" si="1"/>
        <v>180</v>
      </c>
      <c r="J31" s="129">
        <v>0.5648</v>
      </c>
      <c r="K31" s="130">
        <f t="shared" si="2"/>
        <v>101.66399999999999</v>
      </c>
      <c r="L31" s="12">
        <v>161.6458</v>
      </c>
      <c r="N31" s="9">
        <f t="shared" si="0"/>
        <v>0</v>
      </c>
    </row>
    <row r="32" spans="1:14" ht="15.75">
      <c r="A32" s="12">
        <v>4</v>
      </c>
      <c r="B32" s="62" t="s">
        <v>40</v>
      </c>
      <c r="C32" s="57">
        <v>34890</v>
      </c>
      <c r="D32" s="12"/>
      <c r="E32" s="12">
        <v>99.5</v>
      </c>
      <c r="F32" s="1">
        <v>175</v>
      </c>
      <c r="G32" s="2">
        <v>-185</v>
      </c>
      <c r="H32" s="2">
        <v>-185</v>
      </c>
      <c r="I32" s="52">
        <f t="shared" si="1"/>
        <v>175</v>
      </c>
      <c r="J32" s="15">
        <v>0.5553</v>
      </c>
      <c r="K32" s="51">
        <f t="shared" si="2"/>
        <v>97.17750000000001</v>
      </c>
      <c r="L32" s="12"/>
      <c r="N32" s="9">
        <f aca="true" t="shared" si="3" ref="N32:N38">M32*I32</f>
        <v>0</v>
      </c>
    </row>
    <row r="33" spans="1:14" ht="15.75">
      <c r="A33" s="12">
        <v>5</v>
      </c>
      <c r="B33" s="62" t="s">
        <v>34</v>
      </c>
      <c r="C33" s="57">
        <v>34949</v>
      </c>
      <c r="D33" s="12"/>
      <c r="E33" s="12">
        <v>96.5</v>
      </c>
      <c r="F33" s="1">
        <v>155</v>
      </c>
      <c r="G33" s="2">
        <v>165</v>
      </c>
      <c r="H33" s="2">
        <v>-170</v>
      </c>
      <c r="I33" s="52">
        <f t="shared" si="1"/>
        <v>165</v>
      </c>
      <c r="J33" s="15">
        <v>0.5633</v>
      </c>
      <c r="K33" s="51">
        <f t="shared" si="2"/>
        <v>92.9445</v>
      </c>
      <c r="L33" s="12"/>
      <c r="N33" s="9">
        <f t="shared" si="3"/>
        <v>0</v>
      </c>
    </row>
    <row r="34" spans="1:14" ht="19.5" customHeight="1">
      <c r="A34" s="12">
        <v>6</v>
      </c>
      <c r="B34" s="62" t="s">
        <v>130</v>
      </c>
      <c r="C34" s="57">
        <v>25831</v>
      </c>
      <c r="D34" s="12"/>
      <c r="E34" s="12">
        <v>99</v>
      </c>
      <c r="F34" s="1">
        <v>-165</v>
      </c>
      <c r="G34" s="2">
        <v>165</v>
      </c>
      <c r="H34" s="2">
        <v>-172.5</v>
      </c>
      <c r="I34" s="52">
        <f t="shared" si="1"/>
        <v>165</v>
      </c>
      <c r="J34" s="15">
        <v>0.5565</v>
      </c>
      <c r="K34" s="51">
        <f t="shared" si="2"/>
        <v>91.8225</v>
      </c>
      <c r="L34" s="12"/>
      <c r="M34" s="9">
        <v>0.898</v>
      </c>
      <c r="N34" s="9">
        <f t="shared" si="3"/>
        <v>148.17000000000002</v>
      </c>
    </row>
    <row r="35" spans="1:14" ht="15.75">
      <c r="A35" s="12"/>
      <c r="B35" s="62"/>
      <c r="C35" s="57"/>
      <c r="D35" s="12"/>
      <c r="E35" s="12"/>
      <c r="F35" s="1"/>
      <c r="G35" s="2"/>
      <c r="H35" s="2"/>
      <c r="I35" s="52">
        <f t="shared" si="1"/>
        <v>0</v>
      </c>
      <c r="J35" s="15"/>
      <c r="K35" s="51">
        <f t="shared" si="2"/>
        <v>0</v>
      </c>
      <c r="L35" s="12"/>
      <c r="M35" s="9">
        <v>0.6077</v>
      </c>
      <c r="N35" s="9">
        <f t="shared" si="3"/>
        <v>0</v>
      </c>
    </row>
    <row r="36" spans="1:14" ht="15.75">
      <c r="A36" s="17"/>
      <c r="B36" s="161" t="s">
        <v>143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3"/>
      <c r="N36" s="9">
        <f t="shared" si="3"/>
        <v>0</v>
      </c>
    </row>
    <row r="37" spans="1:14" ht="15.75">
      <c r="A37" s="12">
        <v>1</v>
      </c>
      <c r="B37" s="124" t="s">
        <v>11</v>
      </c>
      <c r="C37" s="125">
        <v>21239</v>
      </c>
      <c r="D37" s="126"/>
      <c r="E37" s="126" t="s">
        <v>133</v>
      </c>
      <c r="F37" s="127">
        <v>-185</v>
      </c>
      <c r="G37" s="126">
        <v>-185</v>
      </c>
      <c r="H37" s="126">
        <v>185</v>
      </c>
      <c r="I37" s="128">
        <f>MAX(F37,G37,H37)</f>
        <v>185</v>
      </c>
      <c r="J37" s="129">
        <v>0.5485</v>
      </c>
      <c r="K37" s="130">
        <f>J37*I37</f>
        <v>101.4725</v>
      </c>
      <c r="L37" s="126">
        <v>166.92</v>
      </c>
      <c r="N37" s="9">
        <f t="shared" si="3"/>
        <v>0</v>
      </c>
    </row>
    <row r="38" spans="1:14" ht="15.75">
      <c r="A38" s="12">
        <v>2</v>
      </c>
      <c r="B38" s="124" t="s">
        <v>49</v>
      </c>
      <c r="C38" s="125">
        <v>1983</v>
      </c>
      <c r="D38" s="126"/>
      <c r="E38" s="126">
        <v>107.8</v>
      </c>
      <c r="F38" s="127">
        <v>160</v>
      </c>
      <c r="G38" s="126">
        <v>-165</v>
      </c>
      <c r="H38" s="126">
        <v>-165</v>
      </c>
      <c r="I38" s="128">
        <f>MAX(F38,G38,H38)</f>
        <v>160</v>
      </c>
      <c r="J38" s="129">
        <v>0.5393</v>
      </c>
      <c r="K38" s="130">
        <f>J38*I38</f>
        <v>86.288</v>
      </c>
      <c r="L38" s="126"/>
      <c r="N38" s="9">
        <f t="shared" si="3"/>
        <v>0</v>
      </c>
    </row>
    <row r="39" spans="1:12" ht="15.75">
      <c r="A39" s="12"/>
      <c r="B39" s="62"/>
      <c r="C39" s="57"/>
      <c r="D39" s="12"/>
      <c r="E39" s="12"/>
      <c r="F39" s="1"/>
      <c r="G39" s="2"/>
      <c r="H39" s="2"/>
      <c r="I39" s="52">
        <f>MAX(F39,G39,H39)</f>
        <v>0</v>
      </c>
      <c r="J39" s="15"/>
      <c r="K39" s="51">
        <f>J39*I39</f>
        <v>0</v>
      </c>
      <c r="L39" s="12"/>
    </row>
    <row r="40" spans="1:12" ht="15.75">
      <c r="A40" s="17"/>
      <c r="B40" s="161" t="s">
        <v>144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3"/>
    </row>
    <row r="41" spans="1:12" ht="15.75">
      <c r="A41" s="12">
        <v>1</v>
      </c>
      <c r="B41" s="124" t="s">
        <v>97</v>
      </c>
      <c r="C41" s="125">
        <v>31656</v>
      </c>
      <c r="D41" s="126"/>
      <c r="E41" s="126">
        <v>116</v>
      </c>
      <c r="F41" s="127">
        <v>200</v>
      </c>
      <c r="G41" s="126">
        <v>210</v>
      </c>
      <c r="H41" s="126">
        <v>-215</v>
      </c>
      <c r="I41" s="128">
        <f>MAX(F41,G41,H41)</f>
        <v>210</v>
      </c>
      <c r="J41" s="129">
        <v>0.5305</v>
      </c>
      <c r="K41" s="130">
        <f>J41*I41</f>
        <v>111.405</v>
      </c>
      <c r="L41" s="12"/>
    </row>
    <row r="42" spans="1:12" ht="15.75">
      <c r="A42" s="12">
        <v>2</v>
      </c>
      <c r="B42" s="124" t="s">
        <v>103</v>
      </c>
      <c r="C42" s="125">
        <v>32253</v>
      </c>
      <c r="D42" s="126"/>
      <c r="E42" s="126">
        <v>113.5</v>
      </c>
      <c r="F42" s="127">
        <v>180</v>
      </c>
      <c r="G42" s="126">
        <v>190</v>
      </c>
      <c r="H42" s="126">
        <v>-200</v>
      </c>
      <c r="I42" s="128">
        <f>MAX(F42,G42,H42)</f>
        <v>190</v>
      </c>
      <c r="J42" s="129">
        <v>0.5328</v>
      </c>
      <c r="K42" s="130">
        <f>J42*I42</f>
        <v>101.23200000000001</v>
      </c>
      <c r="L42" s="12"/>
    </row>
    <row r="43" spans="1:12" ht="15.75">
      <c r="A43" s="12"/>
      <c r="B43" s="62"/>
      <c r="C43" s="57"/>
      <c r="D43" s="12"/>
      <c r="E43" s="12"/>
      <c r="F43" s="1"/>
      <c r="G43" s="2"/>
      <c r="H43" s="2"/>
      <c r="I43" s="52">
        <f>MAX(F43,G43,H43)</f>
        <v>0</v>
      </c>
      <c r="J43" s="15"/>
      <c r="K43" s="51">
        <f>J43*I43</f>
        <v>0</v>
      </c>
      <c r="L43" s="12"/>
    </row>
    <row r="44" spans="1:12" ht="15.75">
      <c r="A44" s="17"/>
      <c r="B44" s="161" t="s">
        <v>145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3"/>
    </row>
    <row r="45" spans="1:12" ht="16.5">
      <c r="A45" s="12"/>
      <c r="D45" s="12"/>
      <c r="E45" s="12"/>
      <c r="F45" s="1"/>
      <c r="G45" s="2"/>
      <c r="H45" s="2"/>
      <c r="I45" s="52">
        <f>MAX(F45,G45,H45)</f>
        <v>0</v>
      </c>
      <c r="J45" s="15"/>
      <c r="K45" s="51">
        <f>J45*I45</f>
        <v>0</v>
      </c>
      <c r="L45" s="12"/>
    </row>
    <row r="46" spans="1:12" ht="15.75">
      <c r="A46" s="17"/>
      <c r="B46" s="161" t="s">
        <v>146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3"/>
    </row>
    <row r="47" spans="1:12" ht="15.75">
      <c r="A47" s="12">
        <v>1</v>
      </c>
      <c r="B47" s="124" t="s">
        <v>17</v>
      </c>
      <c r="C47" s="125">
        <v>30747</v>
      </c>
      <c r="D47" s="126"/>
      <c r="E47" s="126">
        <v>143</v>
      </c>
      <c r="F47" s="127">
        <v>-220</v>
      </c>
      <c r="G47" s="126">
        <v>220</v>
      </c>
      <c r="H47" s="126">
        <v>225</v>
      </c>
      <c r="I47" s="128">
        <f>MAX(F47,G47,H47)</f>
        <v>225</v>
      </c>
      <c r="J47" s="129">
        <v>0.5002</v>
      </c>
      <c r="K47" s="130">
        <f>J47*I47</f>
        <v>112.545</v>
      </c>
      <c r="L47" s="12"/>
    </row>
    <row r="48" spans="1:12" ht="15.75">
      <c r="A48" s="12">
        <v>2</v>
      </c>
      <c r="B48" s="124" t="s">
        <v>24</v>
      </c>
      <c r="C48" s="125">
        <v>26613</v>
      </c>
      <c r="D48" s="126"/>
      <c r="E48" s="126">
        <v>143</v>
      </c>
      <c r="F48" s="127">
        <v>210</v>
      </c>
      <c r="G48" s="126">
        <v>220</v>
      </c>
      <c r="H48" s="126">
        <v>-230</v>
      </c>
      <c r="I48" s="128">
        <f>MAX(F48,G48,H48)</f>
        <v>220</v>
      </c>
      <c r="J48" s="129">
        <v>0.5002</v>
      </c>
      <c r="K48" s="130">
        <f>J48*I48</f>
        <v>110.044</v>
      </c>
      <c r="L48" s="12"/>
    </row>
    <row r="49" spans="1:12" ht="15.75">
      <c r="A49" s="12">
        <v>3</v>
      </c>
      <c r="B49" s="124" t="s">
        <v>32</v>
      </c>
      <c r="C49" s="125">
        <v>29076</v>
      </c>
      <c r="D49" s="126"/>
      <c r="E49" s="126">
        <v>155</v>
      </c>
      <c r="F49" s="127">
        <v>190</v>
      </c>
      <c r="G49" s="126">
        <v>207.5</v>
      </c>
      <c r="H49" s="126">
        <v>220</v>
      </c>
      <c r="I49" s="128">
        <f>MAX(F49,G49,H49)</f>
        <v>220</v>
      </c>
      <c r="J49" s="129">
        <v>0.488</v>
      </c>
      <c r="K49" s="130">
        <f>J49*I49</f>
        <v>107.36</v>
      </c>
      <c r="L49" s="12"/>
    </row>
    <row r="50" spans="1:12" ht="15.75">
      <c r="A50" s="12"/>
      <c r="B50" s="62"/>
      <c r="C50" s="57"/>
      <c r="D50" s="12"/>
      <c r="E50" s="12"/>
      <c r="F50" s="1"/>
      <c r="G50" s="2"/>
      <c r="H50" s="2"/>
      <c r="I50" s="52">
        <f>MAX(F50,G50,H50)</f>
        <v>0</v>
      </c>
      <c r="J50" s="15"/>
      <c r="K50" s="51">
        <f>J50*I50</f>
        <v>0</v>
      </c>
      <c r="L50" s="12"/>
    </row>
    <row r="51" spans="1:12" ht="30.75" customHeight="1">
      <c r="A51" s="176" t="s">
        <v>18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8"/>
    </row>
    <row r="52" spans="1:12" ht="15.75">
      <c r="A52" s="161" t="s">
        <v>147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3"/>
    </row>
    <row r="53" spans="1:12" ht="15.75">
      <c r="A53" s="12"/>
      <c r="B53" s="62"/>
      <c r="C53" s="57"/>
      <c r="D53" s="12"/>
      <c r="E53" s="12"/>
      <c r="F53" s="1"/>
      <c r="G53" s="2"/>
      <c r="H53" s="2"/>
      <c r="I53" s="52">
        <f>MAX(F53,G53,H53)</f>
        <v>0</v>
      </c>
      <c r="J53" s="15"/>
      <c r="K53" s="51">
        <f>J53*I53</f>
        <v>0</v>
      </c>
      <c r="L53" s="12"/>
    </row>
    <row r="54" spans="1:12" ht="15.75">
      <c r="A54" s="161" t="s">
        <v>148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3"/>
    </row>
    <row r="55" spans="1:12" ht="15.75">
      <c r="A55" s="12">
        <v>1</v>
      </c>
      <c r="B55" s="109" t="s">
        <v>44</v>
      </c>
      <c r="C55" s="110">
        <v>2000</v>
      </c>
      <c r="D55" s="104"/>
      <c r="E55" s="104">
        <v>66.5</v>
      </c>
      <c r="F55" s="105">
        <v>85</v>
      </c>
      <c r="G55" s="104">
        <v>90</v>
      </c>
      <c r="H55" s="104">
        <v>97.5</v>
      </c>
      <c r="I55" s="106">
        <f>MAX(F55,G55,H55)</f>
        <v>97.5</v>
      </c>
      <c r="J55" s="107">
        <v>0.7706</v>
      </c>
      <c r="K55" s="108">
        <f>J55*I55</f>
        <v>75.1335</v>
      </c>
      <c r="L55" s="12"/>
    </row>
    <row r="56" spans="1:12" ht="15.75">
      <c r="A56" s="12">
        <v>2</v>
      </c>
      <c r="B56" s="109" t="s">
        <v>102</v>
      </c>
      <c r="C56" s="110">
        <v>36865</v>
      </c>
      <c r="D56" s="104"/>
      <c r="E56" s="104" t="s">
        <v>131</v>
      </c>
      <c r="F56" s="105">
        <v>80</v>
      </c>
      <c r="G56" s="104">
        <v>85</v>
      </c>
      <c r="H56" s="104">
        <v>-90</v>
      </c>
      <c r="I56" s="106">
        <f>MAX(F56,G56,H56)</f>
        <v>85</v>
      </c>
      <c r="J56" s="107">
        <v>0.7706</v>
      </c>
      <c r="K56" s="108">
        <f>J56*I56</f>
        <v>65.50099999999999</v>
      </c>
      <c r="L56" s="12"/>
    </row>
    <row r="57" spans="1:12" ht="15.75">
      <c r="A57" s="12"/>
      <c r="B57" s="62"/>
      <c r="C57" s="57"/>
      <c r="D57" s="12"/>
      <c r="E57" s="12"/>
      <c r="F57" s="1"/>
      <c r="G57" s="2"/>
      <c r="H57" s="2"/>
      <c r="I57" s="52">
        <f>MAX(F57,G57,H57)</f>
        <v>0</v>
      </c>
      <c r="J57" s="15"/>
      <c r="K57" s="51">
        <f>J57*I57</f>
        <v>0</v>
      </c>
      <c r="L57" s="12"/>
    </row>
    <row r="58" spans="1:12" ht="15.75">
      <c r="A58" s="161" t="s">
        <v>149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3"/>
    </row>
    <row r="59" spans="1:12" ht="15.75">
      <c r="A59" s="12">
        <v>1</v>
      </c>
      <c r="B59" s="88" t="s">
        <v>16</v>
      </c>
      <c r="C59" s="89">
        <v>29466</v>
      </c>
      <c r="D59" s="90"/>
      <c r="E59" s="90">
        <v>69.3</v>
      </c>
      <c r="F59" s="91">
        <v>-110</v>
      </c>
      <c r="G59" s="90">
        <v>115</v>
      </c>
      <c r="H59" s="90">
        <v>-117.5</v>
      </c>
      <c r="I59" s="92">
        <f>MAX(F59,G59,H59)</f>
        <v>115</v>
      </c>
      <c r="J59" s="93">
        <v>0.7092</v>
      </c>
      <c r="K59" s="94">
        <f>J59*I59</f>
        <v>81.558</v>
      </c>
      <c r="L59" s="12"/>
    </row>
    <row r="60" spans="1:12" ht="15.75">
      <c r="A60" s="12">
        <v>2</v>
      </c>
      <c r="B60" s="88" t="s">
        <v>37</v>
      </c>
      <c r="C60" s="89">
        <v>33008</v>
      </c>
      <c r="D60" s="90"/>
      <c r="E60" s="90" t="s">
        <v>132</v>
      </c>
      <c r="F60" s="91">
        <v>100</v>
      </c>
      <c r="G60" s="90">
        <v>110</v>
      </c>
      <c r="H60" s="90">
        <v>115</v>
      </c>
      <c r="I60" s="92">
        <f>MAX(F60,G60,H60)</f>
        <v>115</v>
      </c>
      <c r="J60" s="93">
        <v>0.6828</v>
      </c>
      <c r="K60" s="94">
        <f>J60*I60</f>
        <v>78.52199999999999</v>
      </c>
      <c r="L60" s="12"/>
    </row>
    <row r="61" spans="1:12" ht="15.75">
      <c r="A61" s="12">
        <v>3</v>
      </c>
      <c r="B61" s="88" t="s">
        <v>30</v>
      </c>
      <c r="C61" s="89">
        <v>35399</v>
      </c>
      <c r="D61" s="90"/>
      <c r="E61" s="90">
        <v>71.4</v>
      </c>
      <c r="F61" s="91">
        <v>-100</v>
      </c>
      <c r="G61" s="90">
        <v>-110</v>
      </c>
      <c r="H61" s="90">
        <v>100</v>
      </c>
      <c r="I61" s="92">
        <f>MAX(F61,G61,H61)</f>
        <v>100</v>
      </c>
      <c r="J61" s="93">
        <v>0.6914</v>
      </c>
      <c r="K61" s="94">
        <f>J61*I61</f>
        <v>69.14</v>
      </c>
      <c r="L61" s="12"/>
    </row>
    <row r="62" spans="1:12" ht="15.75">
      <c r="A62" s="12" t="s">
        <v>173</v>
      </c>
      <c r="B62" s="88" t="s">
        <v>45</v>
      </c>
      <c r="C62" s="89">
        <v>31188</v>
      </c>
      <c r="D62" s="90"/>
      <c r="E62" s="90">
        <v>69</v>
      </c>
      <c r="F62" s="91">
        <v>-90</v>
      </c>
      <c r="G62" s="90">
        <v>-90</v>
      </c>
      <c r="H62" s="90">
        <v>-107.5</v>
      </c>
      <c r="I62" s="92">
        <f>MAX(F62,G62,H62)</f>
        <v>-90</v>
      </c>
      <c r="J62" s="93">
        <v>0.7119</v>
      </c>
      <c r="K62" s="94">
        <f>J62*I62</f>
        <v>-64.071</v>
      </c>
      <c r="L62" s="12"/>
    </row>
    <row r="63" spans="1:12" ht="15.75">
      <c r="A63" s="12">
        <v>4</v>
      </c>
      <c r="B63" s="62" t="s">
        <v>44</v>
      </c>
      <c r="C63" s="57">
        <v>2000</v>
      </c>
      <c r="D63" s="12"/>
      <c r="E63" s="12">
        <v>66.5</v>
      </c>
      <c r="F63" s="1">
        <v>85</v>
      </c>
      <c r="G63" s="2">
        <v>90</v>
      </c>
      <c r="H63" s="2">
        <v>97.5</v>
      </c>
      <c r="I63" s="52">
        <f>MAX(F63,G63,H63)</f>
        <v>97.5</v>
      </c>
      <c r="J63" s="15"/>
      <c r="K63" s="51">
        <f>J63*I63</f>
        <v>0</v>
      </c>
      <c r="L63" s="12"/>
    </row>
    <row r="64" spans="1:12" ht="15.75">
      <c r="A64" s="12"/>
      <c r="B64" s="62"/>
      <c r="C64" s="57"/>
      <c r="D64" s="12"/>
      <c r="E64" s="12"/>
      <c r="F64" s="1"/>
      <c r="G64" s="2"/>
      <c r="H64" s="2"/>
      <c r="I64" s="52">
        <f>MAX(F64,G64,H64)</f>
        <v>0</v>
      </c>
      <c r="J64" s="15"/>
      <c r="K64" s="51">
        <f>J64*I64</f>
        <v>0</v>
      </c>
      <c r="L64" s="12"/>
    </row>
    <row r="65" spans="1:12" ht="15.75">
      <c r="A65" s="161" t="s">
        <v>150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3"/>
    </row>
    <row r="66" spans="1:12" ht="15.75">
      <c r="A66" s="12">
        <v>1</v>
      </c>
      <c r="B66" s="88" t="s">
        <v>47</v>
      </c>
      <c r="C66" s="89">
        <v>30513</v>
      </c>
      <c r="D66" s="90"/>
      <c r="E66" s="90">
        <v>80.9</v>
      </c>
      <c r="F66" s="91">
        <v>130</v>
      </c>
      <c r="G66" s="90">
        <v>135</v>
      </c>
      <c r="H66" s="90">
        <v>-142.5</v>
      </c>
      <c r="I66" s="92">
        <f aca="true" t="shared" si="4" ref="I66:I73">MAX(F66,G66,H66)</f>
        <v>135</v>
      </c>
      <c r="J66" s="93">
        <v>0.6279</v>
      </c>
      <c r="K66" s="94">
        <f aca="true" t="shared" si="5" ref="K66:K73">J66*I66</f>
        <v>84.76650000000001</v>
      </c>
      <c r="L66" s="12"/>
    </row>
    <row r="67" spans="1:12" ht="15.75">
      <c r="A67" s="12">
        <v>2</v>
      </c>
      <c r="B67" s="88" t="s">
        <v>33</v>
      </c>
      <c r="C67" s="89">
        <v>33588</v>
      </c>
      <c r="D67" s="90"/>
      <c r="E67" s="90">
        <v>81</v>
      </c>
      <c r="F67" s="91">
        <v>110</v>
      </c>
      <c r="G67" s="90">
        <v>120</v>
      </c>
      <c r="H67" s="90">
        <v>130</v>
      </c>
      <c r="I67" s="92">
        <f t="shared" si="4"/>
        <v>130</v>
      </c>
      <c r="J67" s="93">
        <v>0.6273</v>
      </c>
      <c r="K67" s="94">
        <f t="shared" si="5"/>
        <v>81.54899999999999</v>
      </c>
      <c r="L67" s="12"/>
    </row>
    <row r="68" spans="1:12" ht="15.75">
      <c r="A68" s="12">
        <v>3</v>
      </c>
      <c r="B68" s="88" t="s">
        <v>50</v>
      </c>
      <c r="C68" s="89">
        <v>29280</v>
      </c>
      <c r="D68" s="90"/>
      <c r="E68" s="90">
        <v>81.9</v>
      </c>
      <c r="F68" s="91">
        <v>-130</v>
      </c>
      <c r="G68" s="90">
        <v>130</v>
      </c>
      <c r="H68" s="90">
        <v>-137.5</v>
      </c>
      <c r="I68" s="92">
        <f t="shared" si="4"/>
        <v>130</v>
      </c>
      <c r="J68" s="93">
        <v>0.6224</v>
      </c>
      <c r="K68" s="94">
        <f t="shared" si="5"/>
        <v>80.91199999999999</v>
      </c>
      <c r="L68" s="12"/>
    </row>
    <row r="69" spans="1:12" ht="15.75">
      <c r="A69" s="12">
        <v>4</v>
      </c>
      <c r="B69" s="62" t="s">
        <v>96</v>
      </c>
      <c r="C69" s="57">
        <v>32816</v>
      </c>
      <c r="D69" s="12"/>
      <c r="E69" s="12">
        <v>82</v>
      </c>
      <c r="F69" s="1">
        <v>105</v>
      </c>
      <c r="G69" s="2">
        <v>110</v>
      </c>
      <c r="H69" s="2">
        <v>112.5</v>
      </c>
      <c r="I69" s="52">
        <f t="shared" si="4"/>
        <v>112.5</v>
      </c>
      <c r="J69" s="15">
        <v>0.6219</v>
      </c>
      <c r="K69" s="51">
        <f t="shared" si="5"/>
        <v>69.96375</v>
      </c>
      <c r="L69" s="12"/>
    </row>
    <row r="70" spans="1:12" ht="15.75">
      <c r="A70" s="12">
        <v>5</v>
      </c>
      <c r="B70" s="62" t="s">
        <v>33</v>
      </c>
      <c r="C70" s="57">
        <v>33588</v>
      </c>
      <c r="D70" s="12"/>
      <c r="E70" s="12">
        <v>81</v>
      </c>
      <c r="F70" s="1">
        <v>110</v>
      </c>
      <c r="G70" s="2"/>
      <c r="H70" s="2"/>
      <c r="I70" s="52">
        <f t="shared" si="4"/>
        <v>110</v>
      </c>
      <c r="J70" s="15">
        <v>0.6273</v>
      </c>
      <c r="K70" s="51">
        <f t="shared" si="5"/>
        <v>69.003</v>
      </c>
      <c r="L70" s="12"/>
    </row>
    <row r="71" spans="1:12" ht="15.75">
      <c r="A71" s="12">
        <v>6</v>
      </c>
      <c r="B71" s="62" t="s">
        <v>120</v>
      </c>
      <c r="C71" s="74">
        <v>31964</v>
      </c>
      <c r="D71" s="12"/>
      <c r="E71" s="12">
        <v>81.6</v>
      </c>
      <c r="F71" s="1">
        <v>105</v>
      </c>
      <c r="G71" s="2">
        <v>110</v>
      </c>
      <c r="H71" s="2">
        <v>-112.5</v>
      </c>
      <c r="I71" s="52">
        <f t="shared" si="4"/>
        <v>110</v>
      </c>
      <c r="J71" s="15">
        <v>0.6241</v>
      </c>
      <c r="K71" s="51">
        <f t="shared" si="5"/>
        <v>68.651</v>
      </c>
      <c r="L71" s="12"/>
    </row>
    <row r="72" spans="1:12" ht="15.75">
      <c r="A72" s="12">
        <v>7</v>
      </c>
      <c r="B72" s="62" t="s">
        <v>41</v>
      </c>
      <c r="C72" s="57">
        <v>37706</v>
      </c>
      <c r="D72" s="12"/>
      <c r="E72" s="12">
        <v>81.9</v>
      </c>
      <c r="F72" s="1">
        <v>100</v>
      </c>
      <c r="G72" s="2">
        <v>107.5</v>
      </c>
      <c r="H72" s="2">
        <v>-110</v>
      </c>
      <c r="I72" s="52">
        <f t="shared" si="4"/>
        <v>107.5</v>
      </c>
      <c r="J72" s="15"/>
      <c r="K72" s="51">
        <f t="shared" si="5"/>
        <v>0</v>
      </c>
      <c r="L72" s="12"/>
    </row>
    <row r="73" spans="1:12" ht="15.75">
      <c r="A73" s="12" t="s">
        <v>173</v>
      </c>
      <c r="B73" s="62" t="s">
        <v>109</v>
      </c>
      <c r="C73" s="57">
        <v>33073</v>
      </c>
      <c r="D73" s="12"/>
      <c r="E73" s="12">
        <v>81.4</v>
      </c>
      <c r="F73" s="1">
        <v>-125</v>
      </c>
      <c r="G73" s="2">
        <v>-125</v>
      </c>
      <c r="H73" s="2">
        <v>-125</v>
      </c>
      <c r="I73" s="52">
        <f t="shared" si="4"/>
        <v>-125</v>
      </c>
      <c r="J73" s="15">
        <v>0.6251</v>
      </c>
      <c r="K73" s="51">
        <f t="shared" si="5"/>
        <v>-78.1375</v>
      </c>
      <c r="L73" s="12"/>
    </row>
    <row r="74" spans="1:12" ht="15.75">
      <c r="A74" s="161" t="s">
        <v>151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3"/>
    </row>
    <row r="75" spans="1:12" ht="15.75">
      <c r="A75" s="12">
        <v>1</v>
      </c>
      <c r="B75" s="88" t="s">
        <v>42</v>
      </c>
      <c r="C75" s="89">
        <v>34317</v>
      </c>
      <c r="D75" s="90"/>
      <c r="E75" s="90">
        <v>86</v>
      </c>
      <c r="F75" s="91">
        <v>135</v>
      </c>
      <c r="G75" s="90">
        <v>-140</v>
      </c>
      <c r="H75" s="90">
        <v>140</v>
      </c>
      <c r="I75" s="92">
        <f>MAX(F75,G75,H75)</f>
        <v>140</v>
      </c>
      <c r="J75" s="93">
        <v>0.6022</v>
      </c>
      <c r="K75" s="94">
        <f>J75*I75</f>
        <v>84.30799999999999</v>
      </c>
      <c r="L75" s="12"/>
    </row>
    <row r="76" spans="1:12" ht="15.75">
      <c r="A76" s="12">
        <v>2</v>
      </c>
      <c r="B76" s="88" t="s">
        <v>48</v>
      </c>
      <c r="C76" s="89">
        <v>35690</v>
      </c>
      <c r="D76" s="90"/>
      <c r="E76" s="90">
        <v>89</v>
      </c>
      <c r="F76" s="91">
        <v>130</v>
      </c>
      <c r="G76" s="90">
        <v>135</v>
      </c>
      <c r="H76" s="90">
        <v>140</v>
      </c>
      <c r="I76" s="92">
        <f>MAX(F76,G76,H76)</f>
        <v>140</v>
      </c>
      <c r="J76" s="93">
        <v>0.5893</v>
      </c>
      <c r="K76" s="94">
        <f>J76*I76</f>
        <v>82.50200000000001</v>
      </c>
      <c r="L76" s="12"/>
    </row>
    <row r="77" spans="1:12" ht="15.75">
      <c r="A77" s="12">
        <v>3</v>
      </c>
      <c r="B77" s="88" t="s">
        <v>100</v>
      </c>
      <c r="C77" s="89">
        <v>27851</v>
      </c>
      <c r="D77" s="90"/>
      <c r="E77" s="90">
        <v>89.3</v>
      </c>
      <c r="F77" s="91">
        <v>135</v>
      </c>
      <c r="G77" s="90">
        <v>140</v>
      </c>
      <c r="H77" s="90">
        <v>-145</v>
      </c>
      <c r="I77" s="92">
        <f>MAX(F77,G77,H77)</f>
        <v>140</v>
      </c>
      <c r="J77" s="93">
        <v>0.5881</v>
      </c>
      <c r="K77" s="94">
        <f>J77*I77</f>
        <v>82.33399999999999</v>
      </c>
      <c r="L77" s="12"/>
    </row>
    <row r="78" spans="1:12" ht="15.75">
      <c r="A78" s="12">
        <v>4</v>
      </c>
      <c r="B78" s="62" t="s">
        <v>116</v>
      </c>
      <c r="C78" s="57">
        <v>31874</v>
      </c>
      <c r="D78" s="12"/>
      <c r="E78" s="12" t="s">
        <v>135</v>
      </c>
      <c r="F78" s="1">
        <v>125</v>
      </c>
      <c r="G78" s="2">
        <v>-135</v>
      </c>
      <c r="H78" s="2">
        <v>-135</v>
      </c>
      <c r="I78" s="52">
        <f>MAX(F78,G78,H78)</f>
        <v>125</v>
      </c>
      <c r="J78" s="15">
        <v>0.5873</v>
      </c>
      <c r="K78" s="51">
        <f>J78*I78</f>
        <v>73.41250000000001</v>
      </c>
      <c r="L78" s="12"/>
    </row>
    <row r="79" spans="1:12" ht="15.75">
      <c r="A79" s="12"/>
      <c r="B79" s="62"/>
      <c r="C79" s="57"/>
      <c r="D79" s="12"/>
      <c r="E79" s="12"/>
      <c r="F79" s="1"/>
      <c r="G79" s="2"/>
      <c r="H79" s="2"/>
      <c r="I79" s="52">
        <f>MAX(F79,G79,H79)</f>
        <v>0</v>
      </c>
      <c r="J79" s="15"/>
      <c r="K79" s="51">
        <f>J79*I79</f>
        <v>0</v>
      </c>
      <c r="L79" s="12"/>
    </row>
    <row r="80" spans="1:12" ht="15.75">
      <c r="A80" s="161" t="s">
        <v>152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3"/>
    </row>
    <row r="81" spans="1:12" ht="15.75">
      <c r="A81" s="12">
        <v>1</v>
      </c>
      <c r="B81" s="102" t="s">
        <v>46</v>
      </c>
      <c r="C81" s="103">
        <v>33637</v>
      </c>
      <c r="D81" s="104"/>
      <c r="E81" s="104">
        <v>97.8</v>
      </c>
      <c r="F81" s="105">
        <v>155</v>
      </c>
      <c r="G81" s="104">
        <v>162.5</v>
      </c>
      <c r="H81" s="104">
        <v>-165</v>
      </c>
      <c r="I81" s="106">
        <f aca="true" t="shared" si="6" ref="I81:I87">MAX(F81,G81,H81)</f>
        <v>162.5</v>
      </c>
      <c r="J81" s="107">
        <v>0.5597</v>
      </c>
      <c r="K81" s="108">
        <f aca="true" t="shared" si="7" ref="K81:K87">J81*I81</f>
        <v>90.95125</v>
      </c>
      <c r="L81" s="12"/>
    </row>
    <row r="82" spans="1:12" ht="15.75">
      <c r="A82" s="12">
        <v>2</v>
      </c>
      <c r="B82" s="109" t="s">
        <v>101</v>
      </c>
      <c r="C82" s="110">
        <v>31575</v>
      </c>
      <c r="D82" s="104"/>
      <c r="E82" s="104">
        <v>96</v>
      </c>
      <c r="F82" s="105">
        <v>-145</v>
      </c>
      <c r="G82" s="104">
        <v>150</v>
      </c>
      <c r="H82" s="104">
        <v>155</v>
      </c>
      <c r="I82" s="106">
        <f t="shared" si="6"/>
        <v>155</v>
      </c>
      <c r="J82" s="107">
        <v>0.5648</v>
      </c>
      <c r="K82" s="108">
        <f t="shared" si="7"/>
        <v>87.544</v>
      </c>
      <c r="L82" s="12"/>
    </row>
    <row r="83" spans="1:12" ht="15.75">
      <c r="A83" s="12">
        <v>3</v>
      </c>
      <c r="B83" s="109" t="s">
        <v>122</v>
      </c>
      <c r="C83" s="110">
        <v>30962</v>
      </c>
      <c r="D83" s="104"/>
      <c r="E83" s="104">
        <v>98.3</v>
      </c>
      <c r="F83" s="105">
        <v>135</v>
      </c>
      <c r="G83" s="104">
        <v>145</v>
      </c>
      <c r="H83" s="104">
        <v>152.5</v>
      </c>
      <c r="I83" s="106">
        <f t="shared" si="6"/>
        <v>152.5</v>
      </c>
      <c r="J83" s="107">
        <v>0.5583</v>
      </c>
      <c r="K83" s="108">
        <f t="shared" si="7"/>
        <v>85.14075</v>
      </c>
      <c r="L83" s="12"/>
    </row>
    <row r="84" spans="1:12" ht="15.75">
      <c r="A84" s="12">
        <v>4</v>
      </c>
      <c r="B84" s="100" t="s">
        <v>43</v>
      </c>
      <c r="C84" s="101">
        <v>35008</v>
      </c>
      <c r="D84" s="2"/>
      <c r="E84" s="2" t="s">
        <v>126</v>
      </c>
      <c r="F84" s="1">
        <v>125</v>
      </c>
      <c r="G84" s="2">
        <v>-130</v>
      </c>
      <c r="H84" s="2">
        <v>-130</v>
      </c>
      <c r="I84" s="50">
        <f t="shared" si="6"/>
        <v>125</v>
      </c>
      <c r="J84" s="98">
        <v>0.5583</v>
      </c>
      <c r="K84" s="99">
        <f t="shared" si="7"/>
        <v>69.78750000000001</v>
      </c>
      <c r="L84" s="12"/>
    </row>
    <row r="85" spans="1:12" ht="15.75">
      <c r="A85" s="12">
        <v>5</v>
      </c>
      <c r="B85" s="97" t="s">
        <v>117</v>
      </c>
      <c r="C85" s="101">
        <v>18480</v>
      </c>
      <c r="D85" s="2" t="s">
        <v>118</v>
      </c>
      <c r="E85" s="2">
        <v>91.7</v>
      </c>
      <c r="F85" s="1">
        <v>107.5</v>
      </c>
      <c r="G85" s="2">
        <v>-115</v>
      </c>
      <c r="H85" s="2">
        <v>-115</v>
      </c>
      <c r="I85" s="50">
        <f t="shared" si="6"/>
        <v>107.5</v>
      </c>
      <c r="J85" s="98">
        <v>0.579</v>
      </c>
      <c r="K85" s="99">
        <f t="shared" si="7"/>
        <v>62.24249999999999</v>
      </c>
      <c r="L85" s="12"/>
    </row>
    <row r="86" spans="1:12" ht="15.75">
      <c r="A86" s="12"/>
      <c r="B86" s="100"/>
      <c r="C86" s="101"/>
      <c r="D86" s="2"/>
      <c r="E86" s="2"/>
      <c r="F86" s="1"/>
      <c r="G86" s="2"/>
      <c r="H86" s="2"/>
      <c r="I86" s="50">
        <f t="shared" si="6"/>
        <v>0</v>
      </c>
      <c r="J86" s="98"/>
      <c r="K86" s="99">
        <f t="shared" si="7"/>
        <v>0</v>
      </c>
      <c r="L86" s="12"/>
    </row>
    <row r="87" spans="1:12" ht="15.75">
      <c r="A87" s="12"/>
      <c r="B87" s="100"/>
      <c r="C87" s="101"/>
      <c r="D87" s="2"/>
      <c r="E87" s="2"/>
      <c r="F87" s="1"/>
      <c r="G87" s="2"/>
      <c r="H87" s="2"/>
      <c r="I87" s="50">
        <f t="shared" si="6"/>
        <v>0</v>
      </c>
      <c r="J87" s="98"/>
      <c r="K87" s="99">
        <f t="shared" si="7"/>
        <v>0</v>
      </c>
      <c r="L87" s="12"/>
    </row>
    <row r="88" spans="1:12" ht="15.75">
      <c r="A88" s="161" t="s">
        <v>153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3"/>
    </row>
    <row r="89" spans="1:12" ht="15.75">
      <c r="A89" s="131">
        <v>1</v>
      </c>
      <c r="B89" s="124" t="s">
        <v>39</v>
      </c>
      <c r="C89" s="125">
        <v>32167</v>
      </c>
      <c r="D89" s="126"/>
      <c r="E89" s="126">
        <v>105</v>
      </c>
      <c r="F89" s="127">
        <v>150</v>
      </c>
      <c r="G89" s="126">
        <v>-162.5</v>
      </c>
      <c r="H89" s="126">
        <v>167.5</v>
      </c>
      <c r="I89" s="128">
        <f>MAX(F89,G89,H89)</f>
        <v>167.5</v>
      </c>
      <c r="J89" s="129">
        <v>0.5437</v>
      </c>
      <c r="K89" s="130">
        <f>J89*I89</f>
        <v>91.06975</v>
      </c>
      <c r="L89" s="132"/>
    </row>
    <row r="90" spans="1:12" ht="15.75">
      <c r="A90" s="131">
        <v>2</v>
      </c>
      <c r="B90" s="124" t="s">
        <v>51</v>
      </c>
      <c r="C90" s="125">
        <v>32254</v>
      </c>
      <c r="D90" s="126"/>
      <c r="E90" s="126">
        <v>103.6</v>
      </c>
      <c r="F90" s="127">
        <v>145</v>
      </c>
      <c r="G90" s="126">
        <v>-150</v>
      </c>
      <c r="H90" s="126">
        <v>-150</v>
      </c>
      <c r="I90" s="128">
        <f>MAX(F90,G90,H90)</f>
        <v>145</v>
      </c>
      <c r="J90" s="129">
        <v>0.5463</v>
      </c>
      <c r="K90" s="130">
        <f>J90*I90</f>
        <v>79.2135</v>
      </c>
      <c r="L90" s="132"/>
    </row>
    <row r="91" spans="1:12" ht="15.75">
      <c r="A91" s="131">
        <v>3</v>
      </c>
      <c r="B91" s="124" t="s">
        <v>26</v>
      </c>
      <c r="C91" s="125">
        <v>35370</v>
      </c>
      <c r="D91" s="126"/>
      <c r="E91" s="126">
        <v>100.3</v>
      </c>
      <c r="F91" s="127">
        <v>140</v>
      </c>
      <c r="G91" s="126">
        <v>-147.5</v>
      </c>
      <c r="H91" s="126">
        <v>-147.5</v>
      </c>
      <c r="I91" s="128">
        <f>MAX(F91,G91,H91)</f>
        <v>140</v>
      </c>
      <c r="J91" s="129">
        <v>0.5533</v>
      </c>
      <c r="K91" s="130">
        <f>J91*I91</f>
        <v>77.462</v>
      </c>
      <c r="L91" s="132"/>
    </row>
    <row r="92" spans="1:12" ht="15.75">
      <c r="A92" s="131">
        <v>4</v>
      </c>
      <c r="B92" s="100" t="s">
        <v>27</v>
      </c>
      <c r="C92" s="101">
        <v>32109</v>
      </c>
      <c r="D92" s="2"/>
      <c r="E92" s="2">
        <v>102.3</v>
      </c>
      <c r="F92" s="1">
        <v>130</v>
      </c>
      <c r="G92" s="2">
        <v>135</v>
      </c>
      <c r="H92" s="2">
        <v>-140</v>
      </c>
      <c r="I92" s="50">
        <f>MAX(F92,G92,H92)</f>
        <v>135</v>
      </c>
      <c r="J92" s="98">
        <v>0.5489</v>
      </c>
      <c r="K92" s="99">
        <f>J92*I92</f>
        <v>74.1015</v>
      </c>
      <c r="L92" s="132"/>
    </row>
    <row r="93" spans="1:12" ht="15.75">
      <c r="A93" s="12"/>
      <c r="B93" s="133"/>
      <c r="C93" s="134"/>
      <c r="D93" s="59"/>
      <c r="E93" s="59"/>
      <c r="F93" s="135"/>
      <c r="G93" s="136"/>
      <c r="H93" s="136"/>
      <c r="I93" s="137">
        <f aca="true" t="shared" si="8" ref="I93:I101">MAX(F93,G93,H93)</f>
        <v>0</v>
      </c>
      <c r="J93" s="138"/>
      <c r="K93" s="139">
        <f aca="true" t="shared" si="9" ref="K93:K101">J93*I93</f>
        <v>0</v>
      </c>
      <c r="L93" s="12"/>
    </row>
    <row r="94" spans="1:12" ht="15.75">
      <c r="A94" s="161" t="s">
        <v>154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3"/>
    </row>
    <row r="95" spans="1:12" ht="15.75">
      <c r="A95" s="12">
        <v>1</v>
      </c>
      <c r="B95" s="124" t="s">
        <v>14</v>
      </c>
      <c r="C95" s="125">
        <v>33561</v>
      </c>
      <c r="D95" s="126"/>
      <c r="E95" s="126">
        <v>117</v>
      </c>
      <c r="F95" s="127">
        <v>145</v>
      </c>
      <c r="G95" s="126">
        <v>155</v>
      </c>
      <c r="H95" s="126">
        <v>-157.5</v>
      </c>
      <c r="I95" s="128">
        <f t="shared" si="8"/>
        <v>155</v>
      </c>
      <c r="J95" s="129">
        <v>0.5296</v>
      </c>
      <c r="K95" s="130">
        <f t="shared" si="9"/>
        <v>82.088</v>
      </c>
      <c r="L95" s="12"/>
    </row>
    <row r="96" spans="1:12" ht="15.75">
      <c r="A96" s="12"/>
      <c r="B96" s="62"/>
      <c r="C96" s="57"/>
      <c r="D96" s="12"/>
      <c r="E96" s="12"/>
      <c r="F96" s="1"/>
      <c r="G96" s="2"/>
      <c r="H96" s="2"/>
      <c r="I96" s="52">
        <f t="shared" si="8"/>
        <v>0</v>
      </c>
      <c r="J96" s="15"/>
      <c r="K96" s="51">
        <f t="shared" si="9"/>
        <v>0</v>
      </c>
      <c r="L96" s="12"/>
    </row>
    <row r="97" spans="1:12" ht="15.75">
      <c r="A97" s="161" t="s">
        <v>156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/>
    </row>
    <row r="98" spans="1:12" ht="15.75">
      <c r="A98" s="12"/>
      <c r="B98" s="62"/>
      <c r="C98" s="57"/>
      <c r="D98" s="12"/>
      <c r="E98" s="12"/>
      <c r="F98" s="1"/>
      <c r="G98" s="2"/>
      <c r="H98" s="2"/>
      <c r="I98" s="52"/>
      <c r="J98" s="15"/>
      <c r="K98" s="51">
        <f t="shared" si="9"/>
        <v>0</v>
      </c>
      <c r="L98" s="12"/>
    </row>
    <row r="99" spans="1:12" ht="15.75">
      <c r="A99" s="161" t="s">
        <v>157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3"/>
    </row>
    <row r="100" spans="1:12" ht="15.75">
      <c r="A100" s="12">
        <v>1</v>
      </c>
      <c r="B100" s="124" t="s">
        <v>172</v>
      </c>
      <c r="C100" s="125">
        <v>30234</v>
      </c>
      <c r="D100" s="126"/>
      <c r="E100" s="126">
        <v>143</v>
      </c>
      <c r="F100" s="127">
        <v>150</v>
      </c>
      <c r="G100" s="126">
        <v>162.5</v>
      </c>
      <c r="H100" s="126">
        <v>170</v>
      </c>
      <c r="I100" s="128">
        <f t="shared" si="8"/>
        <v>170</v>
      </c>
      <c r="J100" s="129">
        <v>0.5002</v>
      </c>
      <c r="K100" s="130">
        <f t="shared" si="9"/>
        <v>85.03399999999999</v>
      </c>
      <c r="L100" s="12"/>
    </row>
    <row r="101" spans="1:12" ht="15.75">
      <c r="A101" s="12"/>
      <c r="B101" s="62"/>
      <c r="C101" s="57"/>
      <c r="D101" s="12"/>
      <c r="E101" s="12"/>
      <c r="F101" s="1"/>
      <c r="G101" s="2"/>
      <c r="H101" s="2"/>
      <c r="I101" s="52">
        <f t="shared" si="8"/>
        <v>0</v>
      </c>
      <c r="J101" s="15"/>
      <c r="K101" s="51">
        <f t="shared" si="9"/>
        <v>0</v>
      </c>
      <c r="L101" s="12"/>
    </row>
    <row r="102" spans="1:12" ht="20.25" customHeight="1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</row>
    <row r="104" spans="2:13" ht="15.75">
      <c r="B104" s="169" t="s">
        <v>58</v>
      </c>
      <c r="C104" s="169"/>
      <c r="D104" s="19"/>
      <c r="E104" s="20"/>
      <c r="F104" s="21"/>
      <c r="G104" s="22"/>
      <c r="H104" s="23"/>
      <c r="I104" s="21"/>
      <c r="J104" s="24"/>
      <c r="K104" s="24"/>
      <c r="L104" s="24"/>
      <c r="M104" s="24"/>
    </row>
    <row r="105" spans="1:13" ht="15.75">
      <c r="A105" s="25"/>
      <c r="B105" s="66"/>
      <c r="C105" s="27"/>
      <c r="D105" s="27"/>
      <c r="H105" s="28"/>
      <c r="I105" s="29"/>
      <c r="J105" s="30"/>
      <c r="K105" s="30"/>
      <c r="L105" s="24"/>
      <c r="M105" s="24"/>
    </row>
    <row r="106" spans="1:13" ht="18">
      <c r="A106" s="31"/>
      <c r="B106" s="168" t="s">
        <v>65</v>
      </c>
      <c r="C106" s="168"/>
      <c r="D106" s="168"/>
      <c r="H106" s="28"/>
      <c r="I106" s="29"/>
      <c r="J106" s="32"/>
      <c r="K106" s="33"/>
      <c r="L106" s="4"/>
      <c r="M106" s="4"/>
    </row>
    <row r="107" spans="1:12" ht="30.75" customHeight="1">
      <c r="A107" s="31"/>
      <c r="B107" s="67" t="s">
        <v>56</v>
      </c>
      <c r="C107" s="85" t="s">
        <v>57</v>
      </c>
      <c r="D107" s="35" t="s">
        <v>55</v>
      </c>
      <c r="G107" s="28"/>
      <c r="H107" s="29"/>
      <c r="I107" s="36"/>
      <c r="J107" s="33"/>
      <c r="K107" s="4"/>
      <c r="L107" s="4"/>
    </row>
    <row r="108" spans="1:12" ht="18" customHeight="1">
      <c r="A108" s="148"/>
      <c r="B108" s="68" t="s">
        <v>124</v>
      </c>
      <c r="C108" s="68">
        <v>1</v>
      </c>
      <c r="D108" s="54">
        <f>LARGE($K$8:$K$50,1)</f>
        <v>118.8385</v>
      </c>
      <c r="G108" s="28"/>
      <c r="H108" s="29"/>
      <c r="I108" s="39"/>
      <c r="J108" s="40"/>
      <c r="K108" s="41"/>
      <c r="L108" s="41"/>
    </row>
    <row r="109" spans="1:12" ht="18" customHeight="1">
      <c r="A109" s="148"/>
      <c r="B109" s="68" t="s">
        <v>17</v>
      </c>
      <c r="C109" s="68">
        <v>2</v>
      </c>
      <c r="D109" s="54">
        <f>LARGE($K$8:$K$50,2)</f>
        <v>112.545</v>
      </c>
      <c r="G109" s="28"/>
      <c r="H109" s="29"/>
      <c r="I109" s="39"/>
      <c r="J109" s="40"/>
      <c r="K109" s="41"/>
      <c r="L109" s="41"/>
    </row>
    <row r="110" spans="1:7" ht="15">
      <c r="A110" s="148"/>
      <c r="B110" s="68" t="s">
        <v>105</v>
      </c>
      <c r="C110" s="68">
        <v>3</v>
      </c>
      <c r="D110" s="54">
        <f>LARGE($K$8:$K$50,3)</f>
        <v>111.654</v>
      </c>
      <c r="E110" s="29"/>
      <c r="F110" s="42"/>
      <c r="G110" s="18"/>
    </row>
    <row r="111" spans="1:8" ht="15.75" customHeight="1">
      <c r="A111" s="70"/>
      <c r="B111" s="66"/>
      <c r="C111" s="27"/>
      <c r="D111" s="27"/>
      <c r="E111" s="43"/>
      <c r="F111" s="29"/>
      <c r="G111" s="42"/>
      <c r="H111" s="18"/>
    </row>
    <row r="112" spans="1:8" ht="15.75" customHeight="1">
      <c r="A112" s="70"/>
      <c r="B112" s="66"/>
      <c r="C112" s="27"/>
      <c r="D112" s="27"/>
      <c r="E112" s="43"/>
      <c r="F112" s="29"/>
      <c r="G112" s="42"/>
      <c r="H112" s="18"/>
    </row>
    <row r="113" spans="1:8" ht="15.75" customHeight="1">
      <c r="A113" s="70"/>
      <c r="B113" s="168" t="s">
        <v>66</v>
      </c>
      <c r="C113" s="168"/>
      <c r="D113" s="168"/>
      <c r="E113" s="43"/>
      <c r="F113" s="29"/>
      <c r="G113" s="42"/>
      <c r="H113" s="18"/>
    </row>
    <row r="114" spans="1:8" ht="15.75" customHeight="1">
      <c r="A114" s="70"/>
      <c r="B114" s="67" t="s">
        <v>56</v>
      </c>
      <c r="C114" s="85" t="s">
        <v>57</v>
      </c>
      <c r="D114" s="35" t="s">
        <v>55</v>
      </c>
      <c r="E114" s="43"/>
      <c r="F114" s="29"/>
      <c r="G114" s="42"/>
      <c r="H114" s="18"/>
    </row>
    <row r="115" spans="1:8" ht="15.75" customHeight="1">
      <c r="A115" s="148"/>
      <c r="B115" s="68" t="s">
        <v>39</v>
      </c>
      <c r="C115" s="68">
        <v>1</v>
      </c>
      <c r="D115" s="54">
        <f>LARGE($K$53:$K$101,1)</f>
        <v>91.06975</v>
      </c>
      <c r="E115" s="43"/>
      <c r="F115" s="29"/>
      <c r="G115" s="42"/>
      <c r="H115" s="18"/>
    </row>
    <row r="116" spans="1:8" ht="15.75" customHeight="1">
      <c r="A116" s="148"/>
      <c r="B116" s="68" t="s">
        <v>46</v>
      </c>
      <c r="C116" s="68"/>
      <c r="D116" s="54">
        <f>LARGE($K$53:$K$101,2)</f>
        <v>90.95125</v>
      </c>
      <c r="E116" s="43"/>
      <c r="F116" s="29"/>
      <c r="G116" s="42"/>
      <c r="H116" s="18"/>
    </row>
    <row r="117" spans="1:8" ht="15.75" customHeight="1">
      <c r="A117" s="148"/>
      <c r="B117" s="68" t="s">
        <v>101</v>
      </c>
      <c r="C117" s="68"/>
      <c r="D117" s="54">
        <f>LARGE($K$53:$K$101,3)</f>
        <v>87.544</v>
      </c>
      <c r="E117" s="43"/>
      <c r="F117" s="29"/>
      <c r="G117" s="42"/>
      <c r="H117" s="18"/>
    </row>
    <row r="118" spans="1:8" ht="15.75" customHeight="1">
      <c r="A118" s="31"/>
      <c r="B118" s="66"/>
      <c r="C118" s="27"/>
      <c r="D118" s="27"/>
      <c r="E118" s="43"/>
      <c r="F118" s="29"/>
      <c r="G118" s="42"/>
      <c r="H118" s="18"/>
    </row>
    <row r="119" spans="1:12" ht="18">
      <c r="A119" s="44"/>
      <c r="B119" s="159" t="s">
        <v>8</v>
      </c>
      <c r="C119" s="159"/>
      <c r="D119" s="45"/>
      <c r="E119" s="46"/>
      <c r="F119" s="47"/>
      <c r="G119" s="46"/>
      <c r="H119" s="46"/>
      <c r="I119" s="166" t="s">
        <v>53</v>
      </c>
      <c r="J119" s="167"/>
      <c r="K119" s="167"/>
      <c r="L119" s="167"/>
    </row>
    <row r="120" spans="1:12" ht="18">
      <c r="A120" s="46"/>
      <c r="B120" s="159" t="s">
        <v>9</v>
      </c>
      <c r="C120" s="159"/>
      <c r="D120" s="45"/>
      <c r="E120" s="46"/>
      <c r="F120" s="47"/>
      <c r="G120" s="46"/>
      <c r="H120" s="46"/>
      <c r="I120" s="164" t="s">
        <v>54</v>
      </c>
      <c r="J120" s="165"/>
      <c r="K120" s="165"/>
      <c r="L120" s="165"/>
    </row>
  </sheetData>
  <sheetProtection selectLockedCells="1"/>
  <mergeCells count="34">
    <mergeCell ref="A1:L1"/>
    <mergeCell ref="A2:L2"/>
    <mergeCell ref="A5:L5"/>
    <mergeCell ref="A6:L6"/>
    <mergeCell ref="A51:L51"/>
    <mergeCell ref="A11:L11"/>
    <mergeCell ref="A9:L9"/>
    <mergeCell ref="A7:L7"/>
    <mergeCell ref="B14:L14"/>
    <mergeCell ref="B21:L21"/>
    <mergeCell ref="B28:L28"/>
    <mergeCell ref="B36:L36"/>
    <mergeCell ref="B40:L40"/>
    <mergeCell ref="A3:B3"/>
    <mergeCell ref="B44:L44"/>
    <mergeCell ref="B46:L46"/>
    <mergeCell ref="A52:L52"/>
    <mergeCell ref="A54:L54"/>
    <mergeCell ref="A58:L58"/>
    <mergeCell ref="I119:L119"/>
    <mergeCell ref="A88:L88"/>
    <mergeCell ref="B106:D106"/>
    <mergeCell ref="B113:D113"/>
    <mergeCell ref="B104:C104"/>
    <mergeCell ref="B119:C119"/>
    <mergeCell ref="A94:L94"/>
    <mergeCell ref="A97:L97"/>
    <mergeCell ref="A99:L99"/>
    <mergeCell ref="B120:C120"/>
    <mergeCell ref="A102:L102"/>
    <mergeCell ref="A65:L65"/>
    <mergeCell ref="A74:L74"/>
    <mergeCell ref="A80:L80"/>
    <mergeCell ref="I120:L120"/>
  </mergeCells>
  <conditionalFormatting sqref="F100:H101 F98:H98 F95:H96 F89:H93 F81:H87 F75:H79 F66:H73 F59:H64 F55:H57 F53:H53 F47:H50 F45:H45 F41:H43 F37:H39 F29:H35 F22:H24 F26:H27 G25:H25 F15:H20 F12:H13 F10:H10 F8:H8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92"/>
  <sheetViews>
    <sheetView showZeros="0" zoomScale="85" zoomScaleNormal="85" zoomScalePageLayoutView="0" workbookViewId="0" topLeftCell="A1">
      <pane ySplit="4" topLeftCell="A56" activePane="bottomLeft" state="frozen"/>
      <selection pane="topLeft" activeCell="A1" sqref="A1"/>
      <selection pane="bottomLeft" activeCell="A80" sqref="A80:A88"/>
    </sheetView>
  </sheetViews>
  <sheetFormatPr defaultColWidth="9.140625" defaultRowHeight="15"/>
  <cols>
    <col min="1" max="1" width="3.421875" style="60" customWidth="1"/>
    <col min="2" max="2" width="39.57421875" style="69" customWidth="1"/>
    <col min="3" max="3" width="14.421875" style="76" customWidth="1"/>
    <col min="4" max="4" width="19.57421875" style="9" customWidth="1"/>
    <col min="5" max="5" width="12.00390625" style="9" customWidth="1"/>
    <col min="6" max="6" width="15.00390625" style="9" customWidth="1"/>
    <col min="7" max="8" width="14.00390625" style="9" customWidth="1"/>
    <col min="9" max="9" width="17.28125" style="9" customWidth="1"/>
    <col min="10" max="10" width="16.00390625" style="9" customWidth="1"/>
    <col min="11" max="11" width="15.00390625" style="9" customWidth="1"/>
    <col min="12" max="12" width="34.00390625" style="9" customWidth="1"/>
    <col min="13" max="13" width="18.8515625" style="9" customWidth="1"/>
    <col min="14" max="14" width="42.57421875" style="9" customWidth="1"/>
    <col min="15" max="16384" width="9.140625" style="9" customWidth="1"/>
  </cols>
  <sheetData>
    <row r="1" spans="1:12" s="4" customFormat="1" ht="24" customHeight="1">
      <c r="A1" s="170" t="s">
        <v>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4" customFormat="1" ht="18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" customHeight="1" thickBot="1">
      <c r="A3" s="179" t="s">
        <v>60</v>
      </c>
      <c r="B3" s="179"/>
      <c r="C3" s="73"/>
      <c r="D3" s="5"/>
      <c r="E3" s="6"/>
      <c r="F3" s="7"/>
      <c r="G3" s="7"/>
      <c r="H3" s="7"/>
      <c r="I3" s="7"/>
      <c r="J3" s="5"/>
      <c r="K3" s="6"/>
      <c r="L3" s="8">
        <v>43309</v>
      </c>
    </row>
    <row r="4" spans="1:12" ht="57.75" customHeight="1" thickBot="1" thickTop="1">
      <c r="A4" s="10" t="s">
        <v>5</v>
      </c>
      <c r="B4" s="61" t="s">
        <v>0</v>
      </c>
      <c r="C4" s="61" t="s">
        <v>1</v>
      </c>
      <c r="D4" s="10" t="s">
        <v>2</v>
      </c>
      <c r="E4" s="10" t="s">
        <v>4</v>
      </c>
      <c r="F4" s="10" t="s">
        <v>61</v>
      </c>
      <c r="G4" s="10" t="s">
        <v>62</v>
      </c>
      <c r="H4" s="10" t="s">
        <v>63</v>
      </c>
      <c r="I4" s="10" t="s">
        <v>64</v>
      </c>
      <c r="J4" s="10" t="s">
        <v>52</v>
      </c>
      <c r="K4" s="10" t="s">
        <v>55</v>
      </c>
      <c r="L4" s="10" t="s">
        <v>3</v>
      </c>
    </row>
    <row r="5" spans="1:12" ht="20.25" customHeight="1" thickTop="1">
      <c r="A5" s="172" t="s">
        <v>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ht="24.75" customHeight="1">
      <c r="A6" s="175" t="s">
        <v>21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.75" customHeight="1">
      <c r="A7" s="161" t="s">
        <v>137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ht="15.75">
      <c r="A8" s="12"/>
      <c r="B8" s="62"/>
      <c r="C8" s="62"/>
      <c r="D8" s="12"/>
      <c r="E8" s="12"/>
      <c r="F8" s="1"/>
      <c r="G8" s="2"/>
      <c r="H8" s="2"/>
      <c r="I8" s="52">
        <f>MAX(F8,G8,H8)</f>
        <v>0</v>
      </c>
      <c r="J8" s="15"/>
      <c r="K8" s="51">
        <f>J8*I8</f>
        <v>0</v>
      </c>
      <c r="L8" s="12"/>
    </row>
    <row r="9" spans="1:12" ht="15.75">
      <c r="A9" s="161" t="s">
        <v>138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ht="15.75">
      <c r="A10" s="12"/>
      <c r="B10" s="62"/>
      <c r="C10" s="62"/>
      <c r="D10" s="12"/>
      <c r="E10" s="12"/>
      <c r="F10" s="1"/>
      <c r="G10" s="2"/>
      <c r="H10" s="2"/>
      <c r="I10" s="52">
        <f aca="true" t="shared" si="0" ref="I10:I24">MAX(F10,G10,H10)</f>
        <v>0</v>
      </c>
      <c r="J10" s="15"/>
      <c r="K10" s="51">
        <f aca="true" t="shared" si="1" ref="K10:K24">J10*I10</f>
        <v>0</v>
      </c>
      <c r="L10" s="12"/>
    </row>
    <row r="11" spans="1:12" ht="15.75">
      <c r="A11" s="161" t="s">
        <v>139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ht="15.75">
      <c r="A12" s="12">
        <v>1</v>
      </c>
      <c r="B12" s="140" t="s">
        <v>15</v>
      </c>
      <c r="C12" s="141">
        <v>30447</v>
      </c>
      <c r="D12" s="126"/>
      <c r="E12" s="126">
        <v>74</v>
      </c>
      <c r="F12" s="127">
        <v>185</v>
      </c>
      <c r="G12" s="126">
        <v>190</v>
      </c>
      <c r="H12" s="126">
        <v>195</v>
      </c>
      <c r="I12" s="128">
        <f t="shared" si="0"/>
        <v>195</v>
      </c>
      <c r="J12" s="129">
        <v>0.6716</v>
      </c>
      <c r="K12" s="130">
        <f t="shared" si="1"/>
        <v>130.962</v>
      </c>
      <c r="L12" s="12"/>
    </row>
    <row r="13" spans="1:12" ht="15.75">
      <c r="A13" s="12"/>
      <c r="B13" s="62"/>
      <c r="C13" s="62"/>
      <c r="D13" s="12"/>
      <c r="E13" s="12"/>
      <c r="F13" s="1"/>
      <c r="G13" s="2"/>
      <c r="H13" s="2"/>
      <c r="I13" s="52">
        <f t="shared" si="0"/>
        <v>0</v>
      </c>
      <c r="J13" s="15"/>
      <c r="K13" s="51">
        <f t="shared" si="1"/>
        <v>0</v>
      </c>
      <c r="L13" s="12"/>
    </row>
    <row r="14" spans="1:12" ht="15.75">
      <c r="A14" s="17"/>
      <c r="B14" s="161" t="s">
        <v>140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ht="15.75">
      <c r="A15" s="12">
        <v>1</v>
      </c>
      <c r="B15" s="142" t="s">
        <v>72</v>
      </c>
      <c r="C15" s="141">
        <v>32423</v>
      </c>
      <c r="D15" s="126"/>
      <c r="E15" s="126">
        <v>80.3</v>
      </c>
      <c r="F15" s="127">
        <v>-255</v>
      </c>
      <c r="G15" s="126">
        <v>260</v>
      </c>
      <c r="H15" s="126">
        <v>-265</v>
      </c>
      <c r="I15" s="128">
        <f t="shared" si="0"/>
        <v>260</v>
      </c>
      <c r="J15" s="129">
        <v>0.6312</v>
      </c>
      <c r="K15" s="130">
        <f t="shared" si="1"/>
        <v>164.112</v>
      </c>
      <c r="L15" s="12"/>
    </row>
    <row r="16" spans="1:12" ht="15.75">
      <c r="A16" s="12">
        <v>2</v>
      </c>
      <c r="B16" s="140" t="s">
        <v>35</v>
      </c>
      <c r="C16" s="141">
        <v>34509</v>
      </c>
      <c r="D16" s="126"/>
      <c r="E16" s="126">
        <v>82</v>
      </c>
      <c r="F16" s="127">
        <v>220</v>
      </c>
      <c r="G16" s="126">
        <v>230</v>
      </c>
      <c r="H16" s="126">
        <v>240</v>
      </c>
      <c r="I16" s="128">
        <f t="shared" si="0"/>
        <v>240</v>
      </c>
      <c r="J16" s="129">
        <v>0.6312</v>
      </c>
      <c r="K16" s="130">
        <f t="shared" si="1"/>
        <v>151.488</v>
      </c>
      <c r="L16" s="12"/>
    </row>
    <row r="17" spans="1:12" ht="15.75">
      <c r="A17" s="12"/>
      <c r="B17" s="62"/>
      <c r="C17" s="62"/>
      <c r="D17" s="12"/>
      <c r="E17" s="12"/>
      <c r="F17" s="1"/>
      <c r="G17" s="2"/>
      <c r="H17" s="2"/>
      <c r="I17" s="52">
        <f t="shared" si="0"/>
        <v>0</v>
      </c>
      <c r="J17" s="15"/>
      <c r="K17" s="51">
        <f t="shared" si="1"/>
        <v>0</v>
      </c>
      <c r="L17" s="12"/>
    </row>
    <row r="18" spans="1:12" ht="15.75">
      <c r="A18" s="17"/>
      <c r="B18" s="161" t="s">
        <v>141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2" ht="15.75">
      <c r="A19" s="12">
        <v>1</v>
      </c>
      <c r="B19" s="124" t="s">
        <v>112</v>
      </c>
      <c r="C19" s="149">
        <v>33981</v>
      </c>
      <c r="D19" s="126"/>
      <c r="E19" s="126" t="s">
        <v>135</v>
      </c>
      <c r="F19" s="127">
        <v>230</v>
      </c>
      <c r="G19" s="126">
        <v>250</v>
      </c>
      <c r="H19" s="2">
        <v>-260</v>
      </c>
      <c r="I19" s="128">
        <f t="shared" si="0"/>
        <v>250</v>
      </c>
      <c r="J19" s="129">
        <v>0.5873</v>
      </c>
      <c r="K19" s="130">
        <f t="shared" si="1"/>
        <v>146.82500000000002</v>
      </c>
      <c r="L19" s="12"/>
    </row>
    <row r="20" spans="1:12" s="18" customFormat="1" ht="15.75">
      <c r="A20" s="12"/>
      <c r="B20" s="62"/>
      <c r="C20" s="62"/>
      <c r="D20" s="12"/>
      <c r="E20" s="12"/>
      <c r="F20" s="1"/>
      <c r="G20" s="2"/>
      <c r="H20" s="2"/>
      <c r="I20" s="52">
        <f t="shared" si="0"/>
        <v>0</v>
      </c>
      <c r="J20" s="15"/>
      <c r="K20" s="51">
        <f t="shared" si="1"/>
        <v>0</v>
      </c>
      <c r="L20" s="12"/>
    </row>
    <row r="21" spans="1:12" ht="15.75">
      <c r="A21" s="17"/>
      <c r="B21" s="161" t="s">
        <v>142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3"/>
    </row>
    <row r="22" spans="1:12" ht="15.75">
      <c r="A22" s="12">
        <v>1</v>
      </c>
      <c r="B22" s="124" t="s">
        <v>115</v>
      </c>
      <c r="C22" s="141">
        <v>36403</v>
      </c>
      <c r="D22" s="126"/>
      <c r="E22" s="126" t="s">
        <v>129</v>
      </c>
      <c r="F22" s="127">
        <v>227</v>
      </c>
      <c r="G22" s="126">
        <v>-235</v>
      </c>
      <c r="H22" s="126">
        <v>235</v>
      </c>
      <c r="I22" s="128">
        <f t="shared" si="0"/>
        <v>235</v>
      </c>
      <c r="J22" s="129">
        <v>0.5602</v>
      </c>
      <c r="K22" s="130">
        <f t="shared" si="1"/>
        <v>131.64700000000002</v>
      </c>
      <c r="L22" s="12"/>
    </row>
    <row r="23" spans="1:12" ht="15.75">
      <c r="A23" s="12">
        <v>2</v>
      </c>
      <c r="B23" s="124" t="s">
        <v>134</v>
      </c>
      <c r="C23" s="141">
        <v>34173</v>
      </c>
      <c r="D23" s="126"/>
      <c r="E23" s="126">
        <v>98.8</v>
      </c>
      <c r="F23" s="127">
        <v>160</v>
      </c>
      <c r="G23" s="126">
        <v>-180</v>
      </c>
      <c r="H23" s="126">
        <v>-180</v>
      </c>
      <c r="I23" s="128">
        <f t="shared" si="0"/>
        <v>160</v>
      </c>
      <c r="J23" s="129">
        <v>0.557</v>
      </c>
      <c r="K23" s="130">
        <f t="shared" si="1"/>
        <v>89.12</v>
      </c>
      <c r="L23" s="12"/>
    </row>
    <row r="24" spans="1:12" ht="15.75">
      <c r="A24" s="12"/>
      <c r="B24" s="62"/>
      <c r="C24" s="62"/>
      <c r="D24" s="12"/>
      <c r="E24" s="12"/>
      <c r="F24" s="1"/>
      <c r="G24" s="2"/>
      <c r="H24" s="2"/>
      <c r="I24" s="52">
        <f t="shared" si="0"/>
        <v>0</v>
      </c>
      <c r="J24" s="15"/>
      <c r="K24" s="51">
        <f t="shared" si="1"/>
        <v>0</v>
      </c>
      <c r="L24" s="12"/>
    </row>
    <row r="25" spans="1:12" ht="15.75">
      <c r="A25" s="17"/>
      <c r="B25" s="161" t="s">
        <v>143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2" ht="15.75">
      <c r="A26" s="12">
        <v>1</v>
      </c>
      <c r="B26" s="124" t="s">
        <v>104</v>
      </c>
      <c r="C26" s="141">
        <v>33329</v>
      </c>
      <c r="D26" s="126"/>
      <c r="E26" s="126">
        <v>109.4</v>
      </c>
      <c r="F26" s="127">
        <v>300</v>
      </c>
      <c r="G26" s="126">
        <v>320</v>
      </c>
      <c r="H26" s="126">
        <v>340</v>
      </c>
      <c r="I26" s="128">
        <f aca="true" t="shared" si="2" ref="I26:I38">MAX(F26,G26,H26)</f>
        <v>340</v>
      </c>
      <c r="J26" s="129">
        <v>0.5372</v>
      </c>
      <c r="K26" s="130">
        <f aca="true" t="shared" si="3" ref="K26:K38">J26*I26</f>
        <v>182.648</v>
      </c>
      <c r="L26" s="12"/>
    </row>
    <row r="27" spans="1:12" ht="15.75">
      <c r="A27" s="12"/>
      <c r="B27" s="62"/>
      <c r="C27" s="62"/>
      <c r="D27" s="12"/>
      <c r="E27" s="12"/>
      <c r="F27" s="1"/>
      <c r="G27" s="2"/>
      <c r="H27" s="2"/>
      <c r="I27" s="52">
        <f t="shared" si="2"/>
        <v>0</v>
      </c>
      <c r="J27" s="15"/>
      <c r="K27" s="51">
        <f t="shared" si="3"/>
        <v>0</v>
      </c>
      <c r="L27" s="12"/>
    </row>
    <row r="28" spans="1:12" ht="15.75">
      <c r="A28" s="17"/>
      <c r="B28" s="161" t="s">
        <v>144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3"/>
    </row>
    <row r="29" spans="1:12" ht="16.5">
      <c r="A29" s="12">
        <v>1</v>
      </c>
      <c r="B29" s="143" t="s">
        <v>92</v>
      </c>
      <c r="C29" s="124">
        <v>1979</v>
      </c>
      <c r="D29" s="126"/>
      <c r="E29" s="126">
        <v>113.8</v>
      </c>
      <c r="F29" s="127">
        <v>270</v>
      </c>
      <c r="G29" s="126">
        <v>-280</v>
      </c>
      <c r="H29" s="126">
        <v>-280</v>
      </c>
      <c r="I29" s="128">
        <f t="shared" si="2"/>
        <v>270</v>
      </c>
      <c r="J29" s="129">
        <v>0.5325</v>
      </c>
      <c r="K29" s="130">
        <f t="shared" si="3"/>
        <v>143.775</v>
      </c>
      <c r="L29" s="12"/>
    </row>
    <row r="30" spans="1:12" ht="15.75">
      <c r="A30" s="12"/>
      <c r="B30" s="62"/>
      <c r="C30" s="62"/>
      <c r="D30" s="12"/>
      <c r="E30" s="12"/>
      <c r="F30" s="1"/>
      <c r="G30" s="2"/>
      <c r="H30" s="2"/>
      <c r="I30" s="52">
        <f t="shared" si="2"/>
        <v>0</v>
      </c>
      <c r="J30" s="15"/>
      <c r="K30" s="51">
        <f t="shared" si="3"/>
        <v>0</v>
      </c>
      <c r="L30" s="12"/>
    </row>
    <row r="31" spans="1:12" ht="15.75">
      <c r="A31" s="17"/>
      <c r="B31" s="161" t="s">
        <v>145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3"/>
    </row>
    <row r="32" spans="1:12" ht="15.75">
      <c r="A32" s="12"/>
      <c r="B32" s="62"/>
      <c r="C32" s="62"/>
      <c r="D32" s="12"/>
      <c r="E32" s="12"/>
      <c r="F32" s="1"/>
      <c r="G32" s="2"/>
      <c r="H32" s="2"/>
      <c r="I32" s="52">
        <f t="shared" si="2"/>
        <v>0</v>
      </c>
      <c r="J32" s="15"/>
      <c r="K32" s="51">
        <f t="shared" si="3"/>
        <v>0</v>
      </c>
      <c r="L32" s="12"/>
    </row>
    <row r="33" spans="1:12" ht="15.75">
      <c r="A33" s="17"/>
      <c r="B33" s="161" t="s">
        <v>146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3"/>
    </row>
    <row r="34" spans="1:12" ht="15.75">
      <c r="A34" s="12">
        <v>1</v>
      </c>
      <c r="B34" s="140" t="s">
        <v>32</v>
      </c>
      <c r="C34" s="141">
        <v>29076</v>
      </c>
      <c r="D34" s="126"/>
      <c r="E34" s="126">
        <v>155</v>
      </c>
      <c r="F34" s="127">
        <v>300</v>
      </c>
      <c r="G34" s="126">
        <v>-340</v>
      </c>
      <c r="H34" s="126">
        <v>340</v>
      </c>
      <c r="I34" s="128">
        <f t="shared" si="2"/>
        <v>340</v>
      </c>
      <c r="J34" s="129">
        <v>0.488</v>
      </c>
      <c r="K34" s="130">
        <f t="shared" si="3"/>
        <v>165.92</v>
      </c>
      <c r="L34" s="12"/>
    </row>
    <row r="35" spans="1:12" ht="16.5" thickBot="1">
      <c r="A35" s="150"/>
      <c r="B35" s="151"/>
      <c r="C35" s="151"/>
      <c r="D35" s="150"/>
      <c r="E35" s="150"/>
      <c r="F35" s="152"/>
      <c r="G35" s="153"/>
      <c r="H35" s="153"/>
      <c r="I35" s="154">
        <f t="shared" si="2"/>
        <v>0</v>
      </c>
      <c r="J35" s="155"/>
      <c r="K35" s="156">
        <f t="shared" si="3"/>
        <v>0</v>
      </c>
      <c r="L35" s="150"/>
    </row>
    <row r="36" spans="1:16" ht="30.75" customHeight="1" thickBot="1">
      <c r="A36" s="180" t="s">
        <v>20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2"/>
      <c r="M36" s="180"/>
      <c r="N36" s="181"/>
      <c r="O36" s="181"/>
      <c r="P36" s="181"/>
    </row>
    <row r="37" spans="1:12" ht="15.75">
      <c r="A37" s="183" t="s">
        <v>147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5"/>
    </row>
    <row r="38" spans="1:12" ht="15.75">
      <c r="A38" s="12"/>
      <c r="B38" s="62"/>
      <c r="C38" s="62"/>
      <c r="D38" s="12"/>
      <c r="E38" s="12"/>
      <c r="F38" s="1"/>
      <c r="G38" s="2"/>
      <c r="H38" s="2"/>
      <c r="I38" s="52">
        <f t="shared" si="2"/>
        <v>0</v>
      </c>
      <c r="J38" s="15"/>
      <c r="K38" s="51">
        <f t="shared" si="3"/>
        <v>0</v>
      </c>
      <c r="L38" s="12"/>
    </row>
    <row r="39" spans="1:12" ht="15.75">
      <c r="A39" s="161" t="s">
        <v>148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3"/>
    </row>
    <row r="40" spans="1:12" ht="15.75">
      <c r="A40" s="12"/>
      <c r="B40" s="62"/>
      <c r="C40" s="62"/>
      <c r="D40" s="12"/>
      <c r="E40" s="12"/>
      <c r="F40" s="1"/>
      <c r="G40" s="2"/>
      <c r="H40" s="2"/>
      <c r="I40" s="52">
        <f>MAX(F40,G40,H40)</f>
        <v>0</v>
      </c>
      <c r="J40" s="15"/>
      <c r="K40" s="51">
        <f>J40*I40</f>
        <v>0</v>
      </c>
      <c r="L40" s="12"/>
    </row>
    <row r="41" spans="1:12" ht="15.75">
      <c r="A41" s="161" t="s">
        <v>149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3"/>
    </row>
    <row r="42" spans="1:12" ht="15.75">
      <c r="A42" s="12">
        <v>1</v>
      </c>
      <c r="B42" s="109" t="s">
        <v>75</v>
      </c>
      <c r="C42" s="113">
        <v>33688</v>
      </c>
      <c r="D42" s="104"/>
      <c r="E42" s="104" t="s">
        <v>127</v>
      </c>
      <c r="F42" s="105">
        <v>180</v>
      </c>
      <c r="G42" s="104">
        <v>-190</v>
      </c>
      <c r="H42" s="104">
        <v>-190</v>
      </c>
      <c r="I42" s="106">
        <f>MAX(F42,G42,H42)</f>
        <v>180</v>
      </c>
      <c r="J42" s="107">
        <v>0.673</v>
      </c>
      <c r="K42" s="108">
        <f>J42*I42</f>
        <v>121.14000000000001</v>
      </c>
      <c r="L42" s="12"/>
    </row>
    <row r="43" spans="1:12" ht="15.75">
      <c r="A43" s="12">
        <v>2</v>
      </c>
      <c r="B43" s="112" t="s">
        <v>74</v>
      </c>
      <c r="C43" s="113">
        <v>37189</v>
      </c>
      <c r="D43" s="104"/>
      <c r="E43" s="104" t="s">
        <v>119</v>
      </c>
      <c r="F43" s="105">
        <v>-160</v>
      </c>
      <c r="G43" s="104">
        <v>165</v>
      </c>
      <c r="H43" s="104">
        <v>177.5</v>
      </c>
      <c r="I43" s="106">
        <f>MAX(F43,G43,H43)</f>
        <v>177.5</v>
      </c>
      <c r="J43" s="107">
        <v>0.6687</v>
      </c>
      <c r="K43" s="108">
        <f>J43*I43</f>
        <v>118.69425</v>
      </c>
      <c r="L43" s="12"/>
    </row>
    <row r="44" spans="1:12" ht="15.75">
      <c r="A44" s="12">
        <v>3</v>
      </c>
      <c r="B44" s="112" t="s">
        <v>30</v>
      </c>
      <c r="C44" s="113">
        <v>35399</v>
      </c>
      <c r="D44" s="104"/>
      <c r="E44" s="104">
        <v>71.4</v>
      </c>
      <c r="F44" s="105">
        <v>140</v>
      </c>
      <c r="G44" s="104">
        <v>165</v>
      </c>
      <c r="H44" s="104">
        <v>-180</v>
      </c>
      <c r="I44" s="106">
        <f>MAX(F44,G44,H44)</f>
        <v>165</v>
      </c>
      <c r="J44" s="107">
        <v>0.6914</v>
      </c>
      <c r="K44" s="108">
        <f>J44*I44</f>
        <v>114.081</v>
      </c>
      <c r="L44" s="12"/>
    </row>
    <row r="45" spans="1:12" ht="15.75">
      <c r="A45" s="12"/>
      <c r="B45" s="62"/>
      <c r="C45" s="62"/>
      <c r="D45" s="12"/>
      <c r="E45" s="12"/>
      <c r="F45" s="1"/>
      <c r="G45" s="2"/>
      <c r="H45" s="2"/>
      <c r="I45" s="52">
        <f>MAX(F45,G45,H45)</f>
        <v>0</v>
      </c>
      <c r="J45" s="15"/>
      <c r="K45" s="51">
        <f>J45*I45</f>
        <v>0</v>
      </c>
      <c r="L45" s="12"/>
    </row>
    <row r="46" spans="1:12" ht="15.75">
      <c r="A46" s="161" t="s">
        <v>150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3"/>
    </row>
    <row r="47" spans="1:12" ht="15.75">
      <c r="A47" s="12">
        <v>1</v>
      </c>
      <c r="B47" s="112" t="s">
        <v>77</v>
      </c>
      <c r="C47" s="113">
        <v>34115</v>
      </c>
      <c r="D47" s="104"/>
      <c r="E47" s="104">
        <v>80.7</v>
      </c>
      <c r="F47" s="105">
        <v>210</v>
      </c>
      <c r="G47" s="104">
        <v>220</v>
      </c>
      <c r="H47" s="104">
        <v>232.5</v>
      </c>
      <c r="I47" s="106">
        <f aca="true" t="shared" si="4" ref="I47:I54">MAX(F47,G47,H47)</f>
        <v>232.5</v>
      </c>
      <c r="J47" s="107">
        <v>0.629</v>
      </c>
      <c r="K47" s="108">
        <f aca="true" t="shared" si="5" ref="K47:K54">J47*I47</f>
        <v>146.2425</v>
      </c>
      <c r="L47" s="12"/>
    </row>
    <row r="48" spans="1:12" ht="15.75">
      <c r="A48" s="12">
        <v>3</v>
      </c>
      <c r="B48" s="114" t="s">
        <v>76</v>
      </c>
      <c r="C48" s="113">
        <v>28142</v>
      </c>
      <c r="D48" s="104"/>
      <c r="E48" s="104">
        <v>81.2</v>
      </c>
      <c r="F48" s="105">
        <v>200</v>
      </c>
      <c r="G48" s="104">
        <v>-210</v>
      </c>
      <c r="H48" s="104">
        <v>210</v>
      </c>
      <c r="I48" s="106">
        <f t="shared" si="4"/>
        <v>210</v>
      </c>
      <c r="J48" s="107">
        <v>0.6262</v>
      </c>
      <c r="K48" s="108">
        <f t="shared" si="5"/>
        <v>131.502</v>
      </c>
      <c r="L48" s="12"/>
    </row>
    <row r="49" spans="1:12" ht="15.75">
      <c r="A49" s="12">
        <v>4</v>
      </c>
      <c r="B49" s="115" t="s">
        <v>79</v>
      </c>
      <c r="C49" s="116">
        <v>32445</v>
      </c>
      <c r="D49" s="104"/>
      <c r="E49" s="104">
        <v>81.5</v>
      </c>
      <c r="F49" s="105">
        <v>190</v>
      </c>
      <c r="G49" s="104">
        <v>200</v>
      </c>
      <c r="H49" s="104">
        <v>210</v>
      </c>
      <c r="I49" s="106">
        <f t="shared" si="4"/>
        <v>210</v>
      </c>
      <c r="J49" s="107">
        <v>0.6246</v>
      </c>
      <c r="K49" s="108">
        <f t="shared" si="5"/>
        <v>131.166</v>
      </c>
      <c r="L49" s="12"/>
    </row>
    <row r="50" spans="1:12" ht="15.75">
      <c r="A50" s="12">
        <v>5</v>
      </c>
      <c r="B50" s="62" t="s">
        <v>33</v>
      </c>
      <c r="C50" s="74">
        <v>33588</v>
      </c>
      <c r="D50" s="12"/>
      <c r="E50" s="12">
        <v>81</v>
      </c>
      <c r="F50" s="1">
        <v>160</v>
      </c>
      <c r="G50" s="2">
        <v>170</v>
      </c>
      <c r="H50" s="2">
        <v>190</v>
      </c>
      <c r="I50" s="52">
        <f t="shared" si="4"/>
        <v>190</v>
      </c>
      <c r="J50" s="15">
        <v>0.6273</v>
      </c>
      <c r="K50" s="51">
        <f t="shared" si="5"/>
        <v>119.187</v>
      </c>
      <c r="L50" s="12"/>
    </row>
    <row r="51" spans="1:12" ht="15.75">
      <c r="A51" s="12">
        <v>6</v>
      </c>
      <c r="B51" s="62" t="s">
        <v>120</v>
      </c>
      <c r="C51" s="74">
        <v>31964</v>
      </c>
      <c r="D51" s="12"/>
      <c r="E51" s="12">
        <v>81.6</v>
      </c>
      <c r="F51" s="1">
        <v>190</v>
      </c>
      <c r="G51" s="2">
        <v>-200</v>
      </c>
      <c r="H51" s="2">
        <v>-200</v>
      </c>
      <c r="I51" s="52">
        <f t="shared" si="4"/>
        <v>190</v>
      </c>
      <c r="J51" s="15">
        <v>0.6241</v>
      </c>
      <c r="K51" s="51">
        <f t="shared" si="5"/>
        <v>118.579</v>
      </c>
      <c r="L51" s="12"/>
    </row>
    <row r="52" spans="1:12" ht="15.75">
      <c r="A52" s="12">
        <v>7</v>
      </c>
      <c r="B52" s="63" t="s">
        <v>73</v>
      </c>
      <c r="C52" s="74">
        <v>31264</v>
      </c>
      <c r="D52" s="12"/>
      <c r="E52" s="12">
        <v>76.1</v>
      </c>
      <c r="F52" s="1">
        <v>175</v>
      </c>
      <c r="G52" s="2">
        <v>190</v>
      </c>
      <c r="H52" s="2">
        <v>-195</v>
      </c>
      <c r="I52" s="52">
        <f t="shared" si="4"/>
        <v>190</v>
      </c>
      <c r="J52" s="15">
        <v>0.657</v>
      </c>
      <c r="K52" s="51">
        <f t="shared" si="5"/>
        <v>124.83000000000001</v>
      </c>
      <c r="L52" s="12"/>
    </row>
    <row r="53" spans="1:12" ht="16.5">
      <c r="A53" s="12">
        <v>8</v>
      </c>
      <c r="B53" s="65" t="s">
        <v>123</v>
      </c>
      <c r="C53" s="111">
        <v>37666</v>
      </c>
      <c r="D53" s="12"/>
      <c r="E53" s="12">
        <v>82.1</v>
      </c>
      <c r="F53" s="1">
        <v>-150</v>
      </c>
      <c r="G53" s="2">
        <v>-150</v>
      </c>
      <c r="H53" s="2">
        <v>150</v>
      </c>
      <c r="I53" s="52">
        <f t="shared" si="4"/>
        <v>150</v>
      </c>
      <c r="J53" s="15">
        <v>0.6214</v>
      </c>
      <c r="K53" s="51">
        <f t="shared" si="5"/>
        <v>93.21</v>
      </c>
      <c r="L53" s="12"/>
    </row>
    <row r="54" spans="1:12" ht="15.75">
      <c r="A54" s="12">
        <v>9</v>
      </c>
      <c r="B54" s="62" t="s">
        <v>99</v>
      </c>
      <c r="C54" s="74">
        <v>35773</v>
      </c>
      <c r="D54" s="12"/>
      <c r="E54" s="12">
        <v>81.2</v>
      </c>
      <c r="F54" s="1">
        <v>-180</v>
      </c>
      <c r="G54" s="2"/>
      <c r="H54" s="2"/>
      <c r="I54" s="52">
        <f t="shared" si="4"/>
        <v>-180</v>
      </c>
      <c r="J54" s="15">
        <v>0.6262</v>
      </c>
      <c r="K54" s="51">
        <f t="shared" si="5"/>
        <v>-112.716</v>
      </c>
      <c r="L54" s="12"/>
    </row>
    <row r="55" spans="1:12" ht="15.75">
      <c r="A55" s="161" t="s">
        <v>151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3"/>
    </row>
    <row r="56" spans="1:12" ht="15.75">
      <c r="A56" s="12">
        <v>1</v>
      </c>
      <c r="B56" s="114" t="s">
        <v>78</v>
      </c>
      <c r="C56" s="113">
        <v>31007</v>
      </c>
      <c r="D56" s="104"/>
      <c r="E56" s="104">
        <v>85.9</v>
      </c>
      <c r="F56" s="105">
        <v>200</v>
      </c>
      <c r="G56" s="104">
        <v>210</v>
      </c>
      <c r="H56" s="104">
        <v>-220</v>
      </c>
      <c r="I56" s="106">
        <f>MAX(F56,G56,H56)</f>
        <v>210</v>
      </c>
      <c r="J56" s="107">
        <v>0.6027</v>
      </c>
      <c r="K56" s="108">
        <f>J56*I56</f>
        <v>126.56700000000001</v>
      </c>
      <c r="L56" s="12"/>
    </row>
    <row r="57" spans="1:12" ht="15.75">
      <c r="A57" s="12">
        <v>2</v>
      </c>
      <c r="B57" s="109" t="s">
        <v>116</v>
      </c>
      <c r="C57" s="110">
        <v>31874</v>
      </c>
      <c r="D57" s="104"/>
      <c r="E57" s="104">
        <v>89.5</v>
      </c>
      <c r="F57" s="105">
        <v>190</v>
      </c>
      <c r="G57" s="104">
        <v>-197.5</v>
      </c>
      <c r="H57" s="104">
        <v>-197.5</v>
      </c>
      <c r="I57" s="106">
        <f>MAX(F57,G57,H57)</f>
        <v>190</v>
      </c>
      <c r="J57" s="107">
        <v>0.5873</v>
      </c>
      <c r="K57" s="108">
        <f>J57*I57</f>
        <v>111.587</v>
      </c>
      <c r="L57" s="12"/>
    </row>
    <row r="58" spans="1:12" ht="15.75">
      <c r="A58" s="12"/>
      <c r="B58" s="62"/>
      <c r="C58" s="62"/>
      <c r="D58" s="12"/>
      <c r="E58" s="12"/>
      <c r="F58" s="1"/>
      <c r="G58" s="2"/>
      <c r="H58" s="2"/>
      <c r="I58" s="52">
        <f>MAX(F58,G58,H58)</f>
        <v>0</v>
      </c>
      <c r="J58" s="15"/>
      <c r="K58" s="51">
        <f>J58*I58</f>
        <v>0</v>
      </c>
      <c r="L58" s="12"/>
    </row>
    <row r="59" spans="1:12" ht="15.75">
      <c r="A59" s="161" t="s">
        <v>152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3"/>
    </row>
    <row r="60" spans="1:12" ht="15.75">
      <c r="A60" s="12">
        <v>1</v>
      </c>
      <c r="B60" s="140" t="s">
        <v>80</v>
      </c>
      <c r="C60" s="141">
        <v>27693</v>
      </c>
      <c r="D60" s="126"/>
      <c r="E60" s="126">
        <v>99</v>
      </c>
      <c r="F60" s="127">
        <v>170</v>
      </c>
      <c r="G60" s="126">
        <v>185</v>
      </c>
      <c r="H60" s="126">
        <v>-200</v>
      </c>
      <c r="I60" s="128">
        <f>MAX(F60,G60,H60)</f>
        <v>185</v>
      </c>
      <c r="J60" s="129">
        <v>0.5565</v>
      </c>
      <c r="K60" s="130">
        <f>J60*I60</f>
        <v>102.9525</v>
      </c>
      <c r="L60" s="12"/>
    </row>
    <row r="61" spans="1:12" ht="15.75">
      <c r="A61" s="12"/>
      <c r="B61" s="62"/>
      <c r="C61" s="62"/>
      <c r="D61" s="12"/>
      <c r="E61" s="12"/>
      <c r="F61" s="1"/>
      <c r="G61" s="2"/>
      <c r="H61" s="2"/>
      <c r="I61" s="52">
        <f>MAX(F61,G61,H61)</f>
        <v>0</v>
      </c>
      <c r="J61" s="15"/>
      <c r="K61" s="51">
        <f>J61*I61</f>
        <v>0</v>
      </c>
      <c r="L61" s="12"/>
    </row>
    <row r="62" spans="1:12" ht="15.75">
      <c r="A62" s="161" t="s">
        <v>153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3"/>
    </row>
    <row r="63" spans="1:12" ht="15.75">
      <c r="A63" s="12">
        <v>1</v>
      </c>
      <c r="B63" s="109" t="s">
        <v>108</v>
      </c>
      <c r="C63" s="113">
        <v>35262</v>
      </c>
      <c r="D63" s="104"/>
      <c r="E63" s="104" t="s">
        <v>121</v>
      </c>
      <c r="F63" s="105">
        <v>200</v>
      </c>
      <c r="G63" s="104">
        <v>225</v>
      </c>
      <c r="H63" s="104">
        <v>-240</v>
      </c>
      <c r="I63" s="106">
        <f>MAX(F63,G63,H63)</f>
        <v>225</v>
      </c>
      <c r="J63" s="107">
        <v>0.5389</v>
      </c>
      <c r="K63" s="108">
        <f>J63*I63</f>
        <v>121.25250000000001</v>
      </c>
      <c r="L63" s="12"/>
    </row>
    <row r="64" spans="1:12" ht="15.75">
      <c r="A64" s="12">
        <v>2</v>
      </c>
      <c r="B64" s="112" t="s">
        <v>27</v>
      </c>
      <c r="C64" s="113">
        <v>32109</v>
      </c>
      <c r="D64" s="104"/>
      <c r="E64" s="104">
        <v>102.3</v>
      </c>
      <c r="F64" s="105">
        <v>190</v>
      </c>
      <c r="G64" s="104">
        <v>-200</v>
      </c>
      <c r="H64" s="104">
        <v>200</v>
      </c>
      <c r="I64" s="106">
        <f>MAX(F64,G64,H64)</f>
        <v>200</v>
      </c>
      <c r="J64" s="107">
        <v>0.5489</v>
      </c>
      <c r="K64" s="108">
        <f>J64*I64</f>
        <v>109.78000000000002</v>
      </c>
      <c r="L64" s="12"/>
    </row>
    <row r="65" spans="1:12" ht="16.5">
      <c r="A65" s="12">
        <v>3</v>
      </c>
      <c r="B65" s="117" t="s">
        <v>81</v>
      </c>
      <c r="C65" s="113">
        <v>31499</v>
      </c>
      <c r="D65" s="104"/>
      <c r="E65" s="104">
        <v>104</v>
      </c>
      <c r="F65" s="105">
        <v>170</v>
      </c>
      <c r="G65" s="104">
        <v>185</v>
      </c>
      <c r="H65" s="104">
        <v>-200</v>
      </c>
      <c r="I65" s="106">
        <f>MAX(F65,G65,H65)</f>
        <v>185</v>
      </c>
      <c r="J65" s="107">
        <v>0.5455</v>
      </c>
      <c r="K65" s="108">
        <f>J65*I65</f>
        <v>100.9175</v>
      </c>
      <c r="L65" s="12"/>
    </row>
    <row r="66" spans="1:12" ht="15.75">
      <c r="A66" s="12"/>
      <c r="B66" s="62"/>
      <c r="C66" s="62"/>
      <c r="D66" s="12"/>
      <c r="E66" s="12"/>
      <c r="F66" s="1"/>
      <c r="G66" s="2"/>
      <c r="H66" s="2"/>
      <c r="I66" s="52">
        <f aca="true" t="shared" si="6" ref="I66:I73">MAX(F66,G66,H66)</f>
        <v>0</v>
      </c>
      <c r="J66" s="15"/>
      <c r="K66" s="51">
        <f aca="true" t="shared" si="7" ref="K66:K73">J66*I66</f>
        <v>0</v>
      </c>
      <c r="L66" s="12"/>
    </row>
    <row r="67" spans="1:12" ht="15.75">
      <c r="A67" s="161" t="s">
        <v>154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3"/>
    </row>
    <row r="68" spans="1:12" ht="15.75">
      <c r="A68" s="12">
        <v>1</v>
      </c>
      <c r="B68" s="124" t="s">
        <v>110</v>
      </c>
      <c r="C68" s="141">
        <v>35207</v>
      </c>
      <c r="D68" s="126"/>
      <c r="E68" s="126">
        <v>122.2</v>
      </c>
      <c r="F68" s="127">
        <v>217.5</v>
      </c>
      <c r="G68" s="126">
        <v>230</v>
      </c>
      <c r="H68" s="126">
        <v>-235</v>
      </c>
      <c r="I68" s="128">
        <f t="shared" si="6"/>
        <v>230</v>
      </c>
      <c r="J68" s="129">
        <v>0.5247</v>
      </c>
      <c r="K68" s="130">
        <f t="shared" si="7"/>
        <v>120.68100000000001</v>
      </c>
      <c r="L68" s="12"/>
    </row>
    <row r="69" spans="1:12" ht="15.75">
      <c r="A69" s="12"/>
      <c r="B69" s="62"/>
      <c r="C69" s="62"/>
      <c r="D69" s="12"/>
      <c r="E69" s="12"/>
      <c r="F69" s="1"/>
      <c r="G69" s="2"/>
      <c r="H69" s="2"/>
      <c r="I69" s="52">
        <f t="shared" si="6"/>
        <v>0</v>
      </c>
      <c r="J69" s="15"/>
      <c r="K69" s="51">
        <f t="shared" si="7"/>
        <v>0</v>
      </c>
      <c r="L69" s="12"/>
    </row>
    <row r="70" spans="1:12" ht="15.75">
      <c r="A70" s="161" t="s">
        <v>28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3"/>
    </row>
    <row r="71" spans="1:12" ht="15.75">
      <c r="A71" s="12"/>
      <c r="B71" s="62"/>
      <c r="C71" s="62"/>
      <c r="D71" s="12"/>
      <c r="E71" s="12"/>
      <c r="F71" s="1"/>
      <c r="G71" s="2"/>
      <c r="H71" s="2"/>
      <c r="I71" s="52">
        <f t="shared" si="6"/>
        <v>0</v>
      </c>
      <c r="J71" s="15"/>
      <c r="K71" s="51">
        <f t="shared" si="7"/>
        <v>0</v>
      </c>
      <c r="L71" s="12"/>
    </row>
    <row r="72" spans="1:12" ht="15.75">
      <c r="A72" s="161" t="s">
        <v>29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3"/>
    </row>
    <row r="73" spans="1:12" ht="15.75">
      <c r="A73" s="12"/>
      <c r="B73" s="62"/>
      <c r="C73" s="62"/>
      <c r="D73" s="12"/>
      <c r="E73" s="12"/>
      <c r="F73" s="1"/>
      <c r="G73" s="2"/>
      <c r="H73" s="2"/>
      <c r="I73" s="52">
        <f t="shared" si="6"/>
        <v>0</v>
      </c>
      <c r="J73" s="15"/>
      <c r="K73" s="51">
        <f t="shared" si="7"/>
        <v>0</v>
      </c>
      <c r="L73" s="12"/>
    </row>
    <row r="74" spans="1:12" ht="20.25" customHeight="1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</row>
    <row r="76" spans="2:13" ht="15.75">
      <c r="B76" s="169" t="s">
        <v>58</v>
      </c>
      <c r="C76" s="169"/>
      <c r="D76" s="19">
        <v>36</v>
      </c>
      <c r="E76" s="20"/>
      <c r="F76" s="21"/>
      <c r="G76" s="22"/>
      <c r="H76" s="23"/>
      <c r="I76" s="21"/>
      <c r="J76" s="24"/>
      <c r="K76" s="24"/>
      <c r="L76" s="24"/>
      <c r="M76" s="24"/>
    </row>
    <row r="77" spans="1:13" ht="15.75">
      <c r="A77" s="22"/>
      <c r="B77" s="66"/>
      <c r="C77" s="75"/>
      <c r="D77" s="27"/>
      <c r="H77" s="28"/>
      <c r="I77" s="29"/>
      <c r="J77" s="30"/>
      <c r="K77" s="30"/>
      <c r="L77" s="24"/>
      <c r="M77" s="24"/>
    </row>
    <row r="78" spans="1:13" ht="18">
      <c r="A78" s="70"/>
      <c r="B78" s="168" t="s">
        <v>65</v>
      </c>
      <c r="C78" s="168"/>
      <c r="D78" s="168"/>
      <c r="H78" s="28"/>
      <c r="I78" s="29"/>
      <c r="J78" s="32"/>
      <c r="K78" s="33"/>
      <c r="L78" s="4"/>
      <c r="M78" s="4"/>
    </row>
    <row r="79" spans="1:12" ht="30.75" customHeight="1">
      <c r="A79" s="70"/>
      <c r="B79" s="67" t="s">
        <v>56</v>
      </c>
      <c r="C79" s="67" t="s">
        <v>57</v>
      </c>
      <c r="D79" s="35" t="s">
        <v>55</v>
      </c>
      <c r="G79" s="28"/>
      <c r="H79" s="29"/>
      <c r="I79" s="36"/>
      <c r="J79" s="33"/>
      <c r="K79" s="4"/>
      <c r="L79" s="4"/>
    </row>
    <row r="80" spans="1:12" ht="18" customHeight="1">
      <c r="A80" s="148"/>
      <c r="B80" s="68" t="s">
        <v>104</v>
      </c>
      <c r="C80" s="64">
        <v>1</v>
      </c>
      <c r="D80" s="54">
        <f>LARGE($K$8:$K$35,1)</f>
        <v>182.648</v>
      </c>
      <c r="G80" s="28"/>
      <c r="H80" s="29"/>
      <c r="I80" s="39"/>
      <c r="J80" s="40"/>
      <c r="K80" s="41"/>
      <c r="L80" s="41"/>
    </row>
    <row r="81" spans="1:12" ht="18" customHeight="1">
      <c r="A81" s="148"/>
      <c r="B81" s="68" t="s">
        <v>32</v>
      </c>
      <c r="C81" s="64">
        <v>2</v>
      </c>
      <c r="D81" s="54">
        <f>LARGE($K$8:$K$35,2)</f>
        <v>165.92</v>
      </c>
      <c r="G81" s="28"/>
      <c r="H81" s="29"/>
      <c r="I81" s="39"/>
      <c r="J81" s="40"/>
      <c r="K81" s="41"/>
      <c r="L81" s="41"/>
    </row>
    <row r="82" spans="1:7" ht="20.25" customHeight="1">
      <c r="A82" s="148"/>
      <c r="B82" s="68" t="s">
        <v>12</v>
      </c>
      <c r="C82" s="64">
        <v>3</v>
      </c>
      <c r="D82" s="54">
        <f>LARGE($K$8:$K$35,3)</f>
        <v>164.112</v>
      </c>
      <c r="E82" s="29"/>
      <c r="F82" s="42"/>
      <c r="G82" s="18"/>
    </row>
    <row r="83" spans="1:8" ht="15.75" customHeight="1">
      <c r="A83" s="70"/>
      <c r="B83" s="66"/>
      <c r="C83" s="75"/>
      <c r="D83" s="27"/>
      <c r="E83" s="43"/>
      <c r="F83" s="29"/>
      <c r="G83" s="42"/>
      <c r="H83" s="18"/>
    </row>
    <row r="84" spans="1:8" ht="15.75" customHeight="1">
      <c r="A84" s="70"/>
      <c r="B84" s="66"/>
      <c r="C84" s="75"/>
      <c r="D84" s="27"/>
      <c r="E84" s="43"/>
      <c r="F84" s="29"/>
      <c r="G84" s="42"/>
      <c r="H84" s="18"/>
    </row>
    <row r="85" spans="1:8" ht="15.75" customHeight="1">
      <c r="A85" s="70"/>
      <c r="B85" s="168" t="s">
        <v>66</v>
      </c>
      <c r="C85" s="168"/>
      <c r="D85" s="168"/>
      <c r="E85" s="43"/>
      <c r="F85" s="29"/>
      <c r="G85" s="42"/>
      <c r="H85" s="18"/>
    </row>
    <row r="86" spans="1:8" ht="15.75" customHeight="1">
      <c r="A86" s="70"/>
      <c r="B86" s="67" t="s">
        <v>56</v>
      </c>
      <c r="C86" s="67" t="s">
        <v>57</v>
      </c>
      <c r="D86" s="35" t="s">
        <v>55</v>
      </c>
      <c r="E86" s="43"/>
      <c r="F86" s="29"/>
      <c r="G86" s="42"/>
      <c r="H86" s="18"/>
    </row>
    <row r="87" spans="1:8" ht="15.75" customHeight="1">
      <c r="A87" s="70"/>
      <c r="B87" s="68" t="s">
        <v>77</v>
      </c>
      <c r="C87" s="64">
        <v>1</v>
      </c>
      <c r="D87" s="54">
        <f>LARGE($K$38:$K$73,1)</f>
        <v>146.2425</v>
      </c>
      <c r="E87" s="43"/>
      <c r="F87" s="29"/>
      <c r="G87" s="42"/>
      <c r="H87" s="18"/>
    </row>
    <row r="88" spans="1:8" ht="15.75" customHeight="1">
      <c r="A88" s="70"/>
      <c r="B88" s="68" t="s">
        <v>76</v>
      </c>
      <c r="C88" s="64"/>
      <c r="D88" s="54">
        <f>LARGE($K$38:$K$73,2)</f>
        <v>131.502</v>
      </c>
      <c r="E88" s="43"/>
      <c r="F88" s="29"/>
      <c r="G88" s="42"/>
      <c r="H88" s="18"/>
    </row>
    <row r="89" spans="1:8" ht="15.75" customHeight="1">
      <c r="A89" s="70"/>
      <c r="B89" s="68" t="s">
        <v>79</v>
      </c>
      <c r="C89" s="64"/>
      <c r="D89" s="54">
        <f>LARGE($K$38:$K$73,3)</f>
        <v>131.166</v>
      </c>
      <c r="E89" s="43"/>
      <c r="F89" s="29"/>
      <c r="G89" s="42"/>
      <c r="H89" s="18"/>
    </row>
    <row r="90" spans="1:8" ht="15.75" customHeight="1">
      <c r="A90" s="70"/>
      <c r="B90" s="66"/>
      <c r="C90" s="75"/>
      <c r="D90" s="27"/>
      <c r="E90" s="43"/>
      <c r="F90" s="29"/>
      <c r="G90" s="42"/>
      <c r="H90" s="18"/>
    </row>
    <row r="91" spans="1:12" ht="18">
      <c r="A91" s="71"/>
      <c r="B91" s="159" t="s">
        <v>8</v>
      </c>
      <c r="C91" s="159"/>
      <c r="D91" s="45"/>
      <c r="E91" s="46"/>
      <c r="F91" s="47"/>
      <c r="G91" s="46"/>
      <c r="H91" s="46"/>
      <c r="I91" s="166" t="s">
        <v>53</v>
      </c>
      <c r="J91" s="167"/>
      <c r="K91" s="167"/>
      <c r="L91" s="167"/>
    </row>
    <row r="92" spans="1:12" ht="18">
      <c r="A92" s="72"/>
      <c r="B92" s="159" t="s">
        <v>9</v>
      </c>
      <c r="C92" s="159"/>
      <c r="D92" s="45"/>
      <c r="E92" s="46"/>
      <c r="F92" s="47"/>
      <c r="G92" s="46"/>
      <c r="H92" s="46"/>
      <c r="I92" s="164" t="s">
        <v>54</v>
      </c>
      <c r="J92" s="165"/>
      <c r="K92" s="165"/>
      <c r="L92" s="165"/>
    </row>
  </sheetData>
  <sheetProtection selectLockedCells="1"/>
  <mergeCells count="35">
    <mergeCell ref="M36:P36"/>
    <mergeCell ref="B92:C92"/>
    <mergeCell ref="I92:L92"/>
    <mergeCell ref="A1:L1"/>
    <mergeCell ref="A2:L2"/>
    <mergeCell ref="A3:B3"/>
    <mergeCell ref="A5:L5"/>
    <mergeCell ref="A6:L6"/>
    <mergeCell ref="A7:L7"/>
    <mergeCell ref="A9:L9"/>
    <mergeCell ref="A11:L11"/>
    <mergeCell ref="B14:L14"/>
    <mergeCell ref="B18:L18"/>
    <mergeCell ref="B21:L21"/>
    <mergeCell ref="B25:L25"/>
    <mergeCell ref="B28:L28"/>
    <mergeCell ref="B31:L31"/>
    <mergeCell ref="B33:L33"/>
    <mergeCell ref="A36:L36"/>
    <mergeCell ref="A37:L37"/>
    <mergeCell ref="A39:L39"/>
    <mergeCell ref="A41:L41"/>
    <mergeCell ref="A46:L46"/>
    <mergeCell ref="A55:L55"/>
    <mergeCell ref="A59:L59"/>
    <mergeCell ref="A62:L62"/>
    <mergeCell ref="A67:L67"/>
    <mergeCell ref="B78:D78"/>
    <mergeCell ref="B85:D85"/>
    <mergeCell ref="B91:C91"/>
    <mergeCell ref="I91:L91"/>
    <mergeCell ref="A70:L70"/>
    <mergeCell ref="A72:L72"/>
    <mergeCell ref="A74:L74"/>
    <mergeCell ref="B76:C76"/>
  </mergeCells>
  <conditionalFormatting sqref="F73:H73 F71:H71 F68:H69 F63:H66 F60:H61 F56:H58 F47:H54 F42:H45 F40:H40 F38:H38 F34:H35 F32:H32 F29:H30 F26:H27 F22:H24 F19:H20 F15:H17 F12:H13 F10:H10 F8:H8">
    <cfRule type="cellIs" priority="13" dxfId="0" operator="lessThan" stopIfTrue="1">
      <formula>0</formula>
    </cfRule>
    <cfRule type="cellIs" priority="14" dxfId="0" operator="lessThan" stopIfTrue="1">
      <formula>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43"/>
  <sheetViews>
    <sheetView showZeros="0" zoomScale="88" zoomScaleNormal="88" zoomScalePageLayoutView="0" workbookViewId="0" topLeftCell="A1">
      <pane ySplit="4" topLeftCell="A5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1" max="1" width="3.421875" style="69" customWidth="1"/>
    <col min="2" max="2" width="39.28125" style="69" customWidth="1"/>
    <col min="3" max="3" width="14.421875" style="69" customWidth="1"/>
    <col min="4" max="4" width="19.57421875" style="9" customWidth="1"/>
    <col min="5" max="5" width="12.00390625" style="9" customWidth="1"/>
    <col min="6" max="6" width="15.00390625" style="9" customWidth="1"/>
    <col min="7" max="8" width="14.00390625" style="9" customWidth="1"/>
    <col min="9" max="9" width="17.28125" style="9" customWidth="1"/>
    <col min="10" max="10" width="16.00390625" style="9" customWidth="1"/>
    <col min="11" max="11" width="15.00390625" style="9" customWidth="1"/>
    <col min="12" max="12" width="34.00390625" style="9" customWidth="1"/>
    <col min="13" max="13" width="18.8515625" style="9" customWidth="1"/>
    <col min="14" max="14" width="42.57421875" style="9" customWidth="1"/>
    <col min="15" max="16384" width="9.140625" style="9" customWidth="1"/>
  </cols>
  <sheetData>
    <row r="1" spans="1:12" s="4" customFormat="1" ht="24" customHeight="1">
      <c r="A1" s="170" t="s">
        <v>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4" customFormat="1" ht="18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" customHeight="1" thickBot="1">
      <c r="A3" s="187" t="s">
        <v>60</v>
      </c>
      <c r="B3" s="187"/>
      <c r="C3" s="73"/>
      <c r="D3" s="5"/>
      <c r="E3" s="6"/>
      <c r="F3" s="7"/>
      <c r="G3" s="7"/>
      <c r="H3" s="7"/>
      <c r="I3" s="7"/>
      <c r="J3" s="5"/>
      <c r="K3" s="6"/>
      <c r="L3" s="8">
        <v>43309</v>
      </c>
    </row>
    <row r="4" spans="1:12" ht="57.75" customHeight="1" thickBot="1" thickTop="1">
      <c r="A4" s="61" t="s">
        <v>5</v>
      </c>
      <c r="B4" s="61" t="s">
        <v>0</v>
      </c>
      <c r="C4" s="61" t="s">
        <v>1</v>
      </c>
      <c r="D4" s="10" t="s">
        <v>2</v>
      </c>
      <c r="E4" s="10" t="s">
        <v>4</v>
      </c>
      <c r="F4" s="10" t="s">
        <v>61</v>
      </c>
      <c r="G4" s="11" t="s">
        <v>62</v>
      </c>
      <c r="H4" s="11" t="s">
        <v>63</v>
      </c>
      <c r="I4" s="10" t="s">
        <v>64</v>
      </c>
      <c r="J4" s="10" t="s">
        <v>69</v>
      </c>
      <c r="K4" s="10" t="s">
        <v>70</v>
      </c>
      <c r="L4" s="10" t="s">
        <v>3</v>
      </c>
    </row>
    <row r="5" spans="1:12" ht="20.25" customHeight="1" thickTop="1">
      <c r="A5" s="172" t="s">
        <v>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ht="24.75" customHeight="1">
      <c r="A6" s="175" t="s">
        <v>22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.75" customHeight="1">
      <c r="A7" s="161" t="s">
        <v>160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ht="15.75">
      <c r="A8" s="62"/>
      <c r="B8" s="62"/>
      <c r="C8" s="62"/>
      <c r="D8" s="12"/>
      <c r="E8" s="12"/>
      <c r="F8" s="1"/>
      <c r="G8" s="14"/>
      <c r="H8" s="14"/>
      <c r="I8" s="50">
        <f>MAX(F8,G8,H8)</f>
        <v>0</v>
      </c>
      <c r="J8" s="15"/>
      <c r="K8" s="51">
        <f>J8*I8</f>
        <v>0</v>
      </c>
      <c r="L8" s="12"/>
    </row>
    <row r="9" spans="1:12" ht="15.75">
      <c r="A9" s="161" t="s">
        <v>141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ht="15.75">
      <c r="A10" s="62">
        <v>1</v>
      </c>
      <c r="B10" s="62" t="s">
        <v>95</v>
      </c>
      <c r="C10" s="74">
        <v>34674</v>
      </c>
      <c r="D10" s="12"/>
      <c r="E10" s="12">
        <v>79.1</v>
      </c>
      <c r="F10" s="1">
        <v>80</v>
      </c>
      <c r="G10" s="14"/>
      <c r="H10" s="14"/>
      <c r="I10" s="52">
        <v>23</v>
      </c>
      <c r="J10" s="15"/>
      <c r="K10" s="51">
        <f aca="true" t="shared" si="0" ref="K10:K16">J10*I10</f>
        <v>0</v>
      </c>
      <c r="L10" s="12"/>
    </row>
    <row r="11" spans="1:12" ht="15.75">
      <c r="A11" s="62">
        <v>2</v>
      </c>
      <c r="B11" s="62" t="s">
        <v>112</v>
      </c>
      <c r="C11" s="82">
        <v>33981</v>
      </c>
      <c r="D11" s="12"/>
      <c r="E11" s="12">
        <v>89.5</v>
      </c>
      <c r="F11" s="1">
        <v>90</v>
      </c>
      <c r="G11" s="14"/>
      <c r="H11" s="14"/>
      <c r="I11" s="52">
        <v>32</v>
      </c>
      <c r="J11" s="15"/>
      <c r="K11" s="51">
        <f t="shared" si="0"/>
        <v>0</v>
      </c>
      <c r="L11" s="12"/>
    </row>
    <row r="12" spans="1:12" ht="15.75">
      <c r="A12" s="62">
        <v>3</v>
      </c>
      <c r="B12" s="62" t="s">
        <v>107</v>
      </c>
      <c r="C12" s="74">
        <v>34904</v>
      </c>
      <c r="D12" s="12"/>
      <c r="E12" s="12">
        <v>87.1</v>
      </c>
      <c r="F12" s="1">
        <v>87.5</v>
      </c>
      <c r="G12" s="14"/>
      <c r="H12" s="14"/>
      <c r="I12" s="52">
        <v>28</v>
      </c>
      <c r="J12" s="15"/>
      <c r="K12" s="51">
        <f t="shared" si="0"/>
        <v>0</v>
      </c>
      <c r="L12" s="12"/>
    </row>
    <row r="13" spans="1:12" ht="15.75">
      <c r="A13" s="62"/>
      <c r="B13" s="62"/>
      <c r="C13" s="62"/>
      <c r="D13" s="12"/>
      <c r="E13" s="12"/>
      <c r="F13" s="1"/>
      <c r="G13" s="14"/>
      <c r="H13" s="14"/>
      <c r="I13" s="52">
        <f>MAX(F13,G13,H13)</f>
        <v>0</v>
      </c>
      <c r="J13" s="15"/>
      <c r="K13" s="51">
        <f t="shared" si="0"/>
        <v>0</v>
      </c>
      <c r="L13" s="12"/>
    </row>
    <row r="14" spans="1:12" ht="15.75">
      <c r="A14" s="161" t="s">
        <v>161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ht="15.75">
      <c r="A15" s="77">
        <v>1</v>
      </c>
      <c r="B15" s="78" t="s">
        <v>34</v>
      </c>
      <c r="C15" s="79">
        <v>34949</v>
      </c>
      <c r="D15" s="12"/>
      <c r="E15" s="12">
        <v>96.5</v>
      </c>
      <c r="F15" s="1">
        <v>97.5</v>
      </c>
      <c r="G15" s="14"/>
      <c r="H15" s="14"/>
      <c r="I15" s="52">
        <v>22</v>
      </c>
      <c r="J15" s="15"/>
      <c r="K15" s="51">
        <f t="shared" si="0"/>
        <v>0</v>
      </c>
      <c r="L15" s="12"/>
    </row>
    <row r="16" spans="1:12" ht="15.75">
      <c r="A16" s="62"/>
      <c r="B16" s="62"/>
      <c r="C16" s="62"/>
      <c r="D16" s="12"/>
      <c r="E16" s="12"/>
      <c r="F16" s="1"/>
      <c r="G16" s="14"/>
      <c r="H16" s="14"/>
      <c r="I16" s="52">
        <f>MAX(F16,G16,H16)</f>
        <v>0</v>
      </c>
      <c r="J16" s="15"/>
      <c r="K16" s="51">
        <f t="shared" si="0"/>
        <v>0</v>
      </c>
      <c r="L16" s="12"/>
    </row>
    <row r="17" spans="1:12" ht="30.75" customHeight="1">
      <c r="A17" s="176" t="s">
        <v>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2" ht="15.75">
      <c r="A18" s="161" t="s">
        <v>159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2" ht="15.75">
      <c r="A19" s="62"/>
      <c r="B19" s="62"/>
      <c r="C19" s="62"/>
      <c r="D19" s="12"/>
      <c r="E19" s="12"/>
      <c r="F19" s="1"/>
      <c r="G19" s="14"/>
      <c r="H19" s="14"/>
      <c r="I19" s="52">
        <f>MAX(F19,G19,H19)</f>
        <v>0</v>
      </c>
      <c r="J19" s="15"/>
      <c r="K19" s="51">
        <f>J19*I19</f>
        <v>0</v>
      </c>
      <c r="L19" s="12"/>
    </row>
    <row r="20" spans="1:12" ht="15.75">
      <c r="A20" s="161" t="s">
        <v>151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</row>
    <row r="21" spans="1:12" ht="15.75">
      <c r="A21" s="77">
        <v>1</v>
      </c>
      <c r="B21" s="78" t="s">
        <v>82</v>
      </c>
      <c r="C21" s="79">
        <v>20766</v>
      </c>
      <c r="D21" s="12"/>
      <c r="E21" s="12">
        <v>72.4</v>
      </c>
      <c r="F21" s="1">
        <v>72.5</v>
      </c>
      <c r="G21" s="14"/>
      <c r="H21" s="14"/>
      <c r="I21" s="52">
        <v>21</v>
      </c>
      <c r="J21" s="15"/>
      <c r="K21" s="51">
        <f>J21*I21</f>
        <v>0</v>
      </c>
      <c r="L21" s="12"/>
    </row>
    <row r="22" spans="1:12" ht="16.5">
      <c r="A22" s="62"/>
      <c r="D22" s="12"/>
      <c r="E22" s="12"/>
      <c r="F22" s="1"/>
      <c r="G22" s="14"/>
      <c r="H22" s="14"/>
      <c r="I22" s="52">
        <f>MAX(F22,G22,H22)</f>
        <v>0</v>
      </c>
      <c r="J22" s="15"/>
      <c r="K22" s="51">
        <f>J22*I22</f>
        <v>0</v>
      </c>
      <c r="L22" s="12"/>
    </row>
    <row r="23" spans="1:12" ht="15.75">
      <c r="A23" s="161" t="s">
        <v>158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2" ht="15.75">
      <c r="A24" s="77"/>
      <c r="B24" s="78"/>
      <c r="C24" s="79"/>
      <c r="D24" s="12"/>
      <c r="E24" s="12"/>
      <c r="F24" s="1"/>
      <c r="G24" s="14"/>
      <c r="H24" s="14"/>
      <c r="I24" s="52">
        <f>MAX(F24,G24,H24)</f>
        <v>0</v>
      </c>
      <c r="J24" s="15"/>
      <c r="K24" s="51">
        <f>J24*I24</f>
        <v>0</v>
      </c>
      <c r="L24" s="12"/>
    </row>
    <row r="25" spans="1:8" ht="20.25" customHeight="1">
      <c r="A25" s="66"/>
      <c r="B25" s="169" t="s">
        <v>58</v>
      </c>
      <c r="C25" s="169"/>
      <c r="D25" s="19">
        <v>5</v>
      </c>
      <c r="E25" s="43"/>
      <c r="F25" s="29"/>
      <c r="G25" s="42"/>
      <c r="H25" s="18"/>
    </row>
    <row r="26" spans="1:8" ht="15.75">
      <c r="A26" s="66"/>
      <c r="B26" s="66"/>
      <c r="C26" s="75"/>
      <c r="D26" s="27"/>
      <c r="E26" s="43"/>
      <c r="F26" s="29"/>
      <c r="G26" s="42"/>
      <c r="H26" s="18"/>
    </row>
    <row r="27" spans="1:13" ht="15.75">
      <c r="A27" s="66"/>
      <c r="B27" s="168" t="s">
        <v>66</v>
      </c>
      <c r="C27" s="168"/>
      <c r="D27" s="168"/>
      <c r="E27" s="43"/>
      <c r="F27" s="29"/>
      <c r="G27" s="42"/>
      <c r="H27" s="18"/>
      <c r="M27" s="24"/>
    </row>
    <row r="28" spans="1:13" ht="15.75">
      <c r="A28" s="66"/>
      <c r="B28" s="67" t="s">
        <v>56</v>
      </c>
      <c r="C28" s="67" t="s">
        <v>57</v>
      </c>
      <c r="D28" s="35" t="s">
        <v>55</v>
      </c>
      <c r="E28" s="43"/>
      <c r="F28" s="29"/>
      <c r="G28" s="42"/>
      <c r="H28" s="18"/>
      <c r="M28" s="24"/>
    </row>
    <row r="29" spans="1:13" ht="18.75">
      <c r="A29" s="66"/>
      <c r="B29" s="68"/>
      <c r="C29" s="64">
        <v>1</v>
      </c>
      <c r="D29" s="53">
        <f>LARGE($K$19:$K$24,1)</f>
        <v>0</v>
      </c>
      <c r="E29" s="43"/>
      <c r="F29" s="29"/>
      <c r="G29" s="42"/>
      <c r="H29" s="18"/>
      <c r="M29" s="4"/>
    </row>
    <row r="30" spans="1:8" ht="30.75" customHeight="1">
      <c r="A30" s="66"/>
      <c r="B30" s="68"/>
      <c r="C30" s="64">
        <v>2</v>
      </c>
      <c r="D30" s="53">
        <f>LARGE($K$19:$K$24,2)</f>
        <v>0</v>
      </c>
      <c r="E30" s="43"/>
      <c r="F30" s="29"/>
      <c r="G30" s="42"/>
      <c r="H30" s="18"/>
    </row>
    <row r="31" spans="1:8" ht="18" customHeight="1">
      <c r="A31" s="66"/>
      <c r="B31" s="68"/>
      <c r="C31" s="64">
        <v>3</v>
      </c>
      <c r="D31" s="53">
        <f>LARGE($K$19:$K$24,3)</f>
        <v>0</v>
      </c>
      <c r="E31" s="43"/>
      <c r="F31" s="29"/>
      <c r="G31" s="42"/>
      <c r="H31" s="18"/>
    </row>
    <row r="32" spans="1:8" ht="18" customHeight="1">
      <c r="A32" s="66"/>
      <c r="B32" s="66"/>
      <c r="C32" s="75"/>
      <c r="D32" s="27"/>
      <c r="E32" s="43"/>
      <c r="F32" s="29"/>
      <c r="G32" s="42"/>
      <c r="H32" s="18"/>
    </row>
    <row r="33" spans="1:12" ht="21.75" customHeight="1">
      <c r="A33" s="80"/>
      <c r="B33" s="186" t="s">
        <v>8</v>
      </c>
      <c r="C33" s="186"/>
      <c r="D33" s="45"/>
      <c r="E33" s="46"/>
      <c r="F33" s="47"/>
      <c r="G33" s="46"/>
      <c r="H33" s="46"/>
      <c r="I33" s="166" t="s">
        <v>53</v>
      </c>
      <c r="J33" s="167"/>
      <c r="K33" s="167"/>
      <c r="L33" s="167"/>
    </row>
    <row r="34" spans="1:12" ht="15.75" customHeight="1">
      <c r="A34" s="81"/>
      <c r="B34" s="186" t="s">
        <v>9</v>
      </c>
      <c r="C34" s="186"/>
      <c r="D34" s="45"/>
      <c r="E34" s="46"/>
      <c r="F34" s="47"/>
      <c r="G34" s="46"/>
      <c r="H34" s="46"/>
      <c r="I34" s="164" t="s">
        <v>54</v>
      </c>
      <c r="J34" s="165"/>
      <c r="K34" s="165"/>
      <c r="L34" s="165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D40" s="9" t="s">
        <v>67</v>
      </c>
    </row>
    <row r="41" ht="15.75" customHeight="1">
      <c r="D41" s="49" t="e">
        <f>LARGE(($K$10:$K$13,#REF!),1)</f>
        <v>#REF!</v>
      </c>
    </row>
    <row r="42" ht="15.75">
      <c r="D42" s="49" t="e">
        <f>LARGE((K10:K13,#REF!),2)</f>
        <v>#REF!</v>
      </c>
    </row>
    <row r="43" ht="15.75">
      <c r="D43" s="49" t="e">
        <f>LARGE((K10:K13,#REF!),3)</f>
        <v>#REF!</v>
      </c>
    </row>
  </sheetData>
  <sheetProtection selectLockedCells="1"/>
  <mergeCells count="18">
    <mergeCell ref="B34:C34"/>
    <mergeCell ref="I34:L34"/>
    <mergeCell ref="A2:L2"/>
    <mergeCell ref="A3:B3"/>
    <mergeCell ref="A5:L5"/>
    <mergeCell ref="A6:L6"/>
    <mergeCell ref="A7:L7"/>
    <mergeCell ref="A9:L9"/>
    <mergeCell ref="A14:L14"/>
    <mergeCell ref="A17:L17"/>
    <mergeCell ref="A18:L18"/>
    <mergeCell ref="A20:L20"/>
    <mergeCell ref="A23:L23"/>
    <mergeCell ref="A1:L1"/>
    <mergeCell ref="B27:D27"/>
    <mergeCell ref="B33:C33"/>
    <mergeCell ref="I33:L33"/>
    <mergeCell ref="B25:C25"/>
  </mergeCells>
  <conditionalFormatting sqref="F24:H24 F21:H22 F19:H19 F15:H16 F10:H13 F8:H8">
    <cfRule type="cellIs" priority="6" dxfId="0" operator="lessThan" stopIfTrue="1">
      <formula>0</formula>
    </cfRule>
    <cfRule type="cellIs" priority="7" dxfId="0" operator="lessThan" stopIfTrue="1">
      <formula>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66"/>
  <sheetViews>
    <sheetView showZeros="0" zoomScale="85" zoomScaleNormal="85" zoomScalePageLayoutView="0" workbookViewId="0" topLeftCell="A1">
      <pane ySplit="4" topLeftCell="A23" activePane="bottomLeft" state="frozen"/>
      <selection pane="topLeft" activeCell="A1" sqref="A1"/>
      <selection pane="bottomLeft" activeCell="A54" sqref="A54:A56"/>
    </sheetView>
  </sheetViews>
  <sheetFormatPr defaultColWidth="9.140625" defaultRowHeight="15"/>
  <cols>
    <col min="1" max="1" width="3.421875" style="9" customWidth="1"/>
    <col min="2" max="2" width="41.140625" style="69" customWidth="1"/>
    <col min="3" max="3" width="13.8515625" style="69" customWidth="1"/>
    <col min="4" max="4" width="19.57421875" style="9" customWidth="1"/>
    <col min="5" max="5" width="12.00390625" style="9" customWidth="1"/>
    <col min="6" max="6" width="15.00390625" style="9" customWidth="1"/>
    <col min="7" max="8" width="14.00390625" style="9" customWidth="1"/>
    <col min="9" max="9" width="17.28125" style="9" customWidth="1"/>
    <col min="10" max="10" width="16.00390625" style="9" customWidth="1"/>
    <col min="11" max="11" width="15.00390625" style="9" customWidth="1"/>
    <col min="12" max="12" width="34.00390625" style="9" customWidth="1"/>
    <col min="13" max="13" width="18.8515625" style="9" customWidth="1"/>
    <col min="14" max="14" width="42.57421875" style="9" customWidth="1"/>
    <col min="15" max="16384" width="9.140625" style="9" customWidth="1"/>
  </cols>
  <sheetData>
    <row r="1" spans="1:12" s="4" customFormat="1" ht="24" customHeight="1">
      <c r="A1" s="170" t="s">
        <v>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4" customFormat="1" ht="18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" customHeight="1" thickBot="1">
      <c r="A3" s="179" t="s">
        <v>60</v>
      </c>
      <c r="B3" s="179"/>
      <c r="C3" s="73"/>
      <c r="D3" s="5"/>
      <c r="E3" s="6"/>
      <c r="F3" s="7"/>
      <c r="G3" s="7"/>
      <c r="H3" s="7"/>
      <c r="I3" s="7"/>
      <c r="J3" s="5"/>
      <c r="K3" s="6"/>
      <c r="L3" s="8">
        <v>43309</v>
      </c>
    </row>
    <row r="4" spans="1:12" ht="57.75" customHeight="1" thickBot="1" thickTop="1">
      <c r="A4" s="10" t="s">
        <v>5</v>
      </c>
      <c r="B4" s="61" t="s">
        <v>0</v>
      </c>
      <c r="C4" s="61" t="s">
        <v>1</v>
      </c>
      <c r="D4" s="10" t="s">
        <v>2</v>
      </c>
      <c r="E4" s="10" t="s">
        <v>4</v>
      </c>
      <c r="F4" s="10" t="s">
        <v>61</v>
      </c>
      <c r="G4" s="10" t="s">
        <v>62</v>
      </c>
      <c r="H4" s="10" t="s">
        <v>63</v>
      </c>
      <c r="I4" s="10" t="s">
        <v>64</v>
      </c>
      <c r="J4" s="10" t="s">
        <v>52</v>
      </c>
      <c r="K4" s="10" t="s">
        <v>55</v>
      </c>
      <c r="L4" s="10" t="s">
        <v>3</v>
      </c>
    </row>
    <row r="5" spans="1:12" ht="20.25" customHeight="1" thickTop="1">
      <c r="A5" s="172" t="s">
        <v>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ht="24.75" customHeight="1">
      <c r="A6" s="175" t="s">
        <v>19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.75" customHeight="1">
      <c r="A7" s="161" t="s">
        <v>162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ht="15.75">
      <c r="A8" s="12"/>
      <c r="B8" s="62"/>
      <c r="C8" s="62"/>
      <c r="D8" s="12"/>
      <c r="E8" s="12"/>
      <c r="F8" s="1"/>
      <c r="G8" s="2"/>
      <c r="H8" s="2"/>
      <c r="I8" s="52">
        <f>MAX(F8,G8,H8)</f>
        <v>0</v>
      </c>
      <c r="J8" s="15"/>
      <c r="K8" s="51">
        <f>J8*I8</f>
        <v>0</v>
      </c>
      <c r="L8" s="12"/>
    </row>
    <row r="9" spans="1:12" ht="15.75">
      <c r="A9" s="161" t="s">
        <v>163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ht="15.75">
      <c r="A10" s="12"/>
      <c r="B10" s="62"/>
      <c r="C10" s="62"/>
      <c r="D10" s="12"/>
      <c r="E10" s="12"/>
      <c r="F10" s="1"/>
      <c r="G10" s="2"/>
      <c r="H10" s="2"/>
      <c r="I10" s="52">
        <f aca="true" t="shared" si="0" ref="I10:I21">MAX(F10,G10,H10)</f>
        <v>0</v>
      </c>
      <c r="J10" s="15"/>
      <c r="K10" s="51">
        <f aca="true" t="shared" si="1" ref="K10:K21">J10*I10</f>
        <v>0</v>
      </c>
      <c r="L10" s="12"/>
    </row>
    <row r="11" spans="1:12" ht="15.75">
      <c r="A11" s="161" t="s">
        <v>164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ht="15.75">
      <c r="A12" s="12"/>
      <c r="B12" s="62"/>
      <c r="C12" s="62"/>
      <c r="D12" s="12"/>
      <c r="E12" s="12"/>
      <c r="F12" s="1"/>
      <c r="G12" s="2"/>
      <c r="H12" s="2"/>
      <c r="I12" s="52">
        <f t="shared" si="0"/>
        <v>0</v>
      </c>
      <c r="J12" s="15"/>
      <c r="K12" s="51">
        <f t="shared" si="1"/>
        <v>0</v>
      </c>
      <c r="L12" s="12"/>
    </row>
    <row r="13" spans="1:12" ht="15.75">
      <c r="A13" s="17"/>
      <c r="B13" s="161" t="s">
        <v>165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3"/>
    </row>
    <row r="14" spans="1:12" ht="15.75">
      <c r="A14" s="157">
        <v>1</v>
      </c>
      <c r="B14" s="112" t="s">
        <v>83</v>
      </c>
      <c r="C14" s="113">
        <v>31918</v>
      </c>
      <c r="D14" s="104"/>
      <c r="E14" s="104" t="s">
        <v>125</v>
      </c>
      <c r="F14" s="105">
        <v>60</v>
      </c>
      <c r="G14" s="104">
        <v>60</v>
      </c>
      <c r="H14" s="2">
        <v>-65</v>
      </c>
      <c r="I14" s="106">
        <f>MAX(F14,G14,H14)</f>
        <v>60</v>
      </c>
      <c r="J14" s="107">
        <v>0.9208</v>
      </c>
      <c r="K14" s="108">
        <f>J14*I14</f>
        <v>55.248</v>
      </c>
      <c r="L14" s="12"/>
    </row>
    <row r="15" spans="1:12" ht="15.75">
      <c r="A15" s="104">
        <v>2</v>
      </c>
      <c r="B15" s="109" t="s">
        <v>94</v>
      </c>
      <c r="C15" s="113">
        <v>34859</v>
      </c>
      <c r="D15" s="104"/>
      <c r="E15" s="104" t="s">
        <v>128</v>
      </c>
      <c r="F15" s="105">
        <v>52.5</v>
      </c>
      <c r="G15" s="104">
        <v>55</v>
      </c>
      <c r="H15" s="104">
        <v>60</v>
      </c>
      <c r="I15" s="106">
        <f>MAX(F15,G15,H15)</f>
        <v>60</v>
      </c>
      <c r="J15" s="107">
        <v>0.9333</v>
      </c>
      <c r="K15" s="108">
        <f>J15*I15</f>
        <v>55.998000000000005</v>
      </c>
      <c r="L15" s="12" t="s">
        <v>171</v>
      </c>
    </row>
    <row r="16" spans="1:12" ht="15.75">
      <c r="A16" s="12"/>
      <c r="B16" s="62"/>
      <c r="C16" s="62"/>
      <c r="D16" s="12"/>
      <c r="E16" s="12"/>
      <c r="F16" s="1"/>
      <c r="G16" s="2"/>
      <c r="H16" s="2"/>
      <c r="I16" s="52">
        <f t="shared" si="0"/>
        <v>0</v>
      </c>
      <c r="J16" s="15"/>
      <c r="K16" s="51">
        <f t="shared" si="1"/>
        <v>0</v>
      </c>
      <c r="L16" s="12"/>
    </row>
    <row r="17" spans="1:12" ht="15.75">
      <c r="A17" s="17"/>
      <c r="B17" s="161" t="s">
        <v>155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3"/>
    </row>
    <row r="18" spans="1:12" ht="15.75">
      <c r="A18" s="13"/>
      <c r="B18" s="63"/>
      <c r="C18" s="74"/>
      <c r="D18" s="12"/>
      <c r="E18" s="12"/>
      <c r="F18" s="1"/>
      <c r="G18" s="2"/>
      <c r="H18" s="2"/>
      <c r="I18" s="52">
        <f t="shared" si="0"/>
        <v>0</v>
      </c>
      <c r="J18" s="15"/>
      <c r="K18" s="51">
        <f t="shared" si="1"/>
        <v>0</v>
      </c>
      <c r="L18" s="12"/>
    </row>
    <row r="19" spans="1:12" ht="15.75">
      <c r="A19" s="12"/>
      <c r="B19" s="62"/>
      <c r="C19" s="62"/>
      <c r="D19" s="12"/>
      <c r="E19" s="12"/>
      <c r="F19" s="1"/>
      <c r="G19" s="2"/>
      <c r="H19" s="2"/>
      <c r="I19" s="52">
        <f t="shared" si="0"/>
        <v>0</v>
      </c>
      <c r="J19" s="15"/>
      <c r="K19" s="51">
        <f t="shared" si="1"/>
        <v>0</v>
      </c>
      <c r="L19" s="12"/>
    </row>
    <row r="20" spans="1:12" ht="15.75">
      <c r="A20" s="17"/>
      <c r="B20" s="161" t="s">
        <v>138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3"/>
    </row>
    <row r="21" spans="1:12" ht="15.75">
      <c r="A21" s="12"/>
      <c r="B21" s="62"/>
      <c r="C21" s="62"/>
      <c r="D21" s="12"/>
      <c r="E21" s="12"/>
      <c r="F21" s="1"/>
      <c r="G21" s="2"/>
      <c r="H21" s="2"/>
      <c r="I21" s="52">
        <f t="shared" si="0"/>
        <v>0</v>
      </c>
      <c r="J21" s="15"/>
      <c r="K21" s="51">
        <f t="shared" si="1"/>
        <v>0</v>
      </c>
      <c r="L21" s="12"/>
    </row>
    <row r="22" spans="1:12" ht="15.75">
      <c r="A22" s="17"/>
      <c r="B22" s="161" t="s">
        <v>139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ht="15.75">
      <c r="A23" s="104">
        <v>1</v>
      </c>
      <c r="B23" s="112" t="s">
        <v>90</v>
      </c>
      <c r="C23" s="113">
        <v>34985</v>
      </c>
      <c r="D23" s="104"/>
      <c r="E23" s="104">
        <v>69.4</v>
      </c>
      <c r="F23" s="105">
        <v>75</v>
      </c>
      <c r="G23" s="2">
        <v>-77.5</v>
      </c>
      <c r="H23" s="2">
        <v>-77.5</v>
      </c>
      <c r="I23" s="106">
        <f>MAX(F23,G23,H23)</f>
        <v>75</v>
      </c>
      <c r="J23" s="107">
        <v>0.7627</v>
      </c>
      <c r="K23" s="108">
        <f>J23*I23</f>
        <v>57.2025</v>
      </c>
      <c r="L23" s="12"/>
    </row>
    <row r="24" spans="1:12" ht="15.75">
      <c r="A24" s="12"/>
      <c r="B24" s="62"/>
      <c r="C24" s="62"/>
      <c r="D24" s="12"/>
      <c r="E24" s="12"/>
      <c r="F24" s="1"/>
      <c r="G24" s="2"/>
      <c r="H24" s="2"/>
      <c r="I24" s="52">
        <f>MAX(F24,G24,H24)</f>
        <v>0</v>
      </c>
      <c r="J24" s="15"/>
      <c r="K24" s="51">
        <f>J24*I24</f>
        <v>0</v>
      </c>
      <c r="L24" s="12"/>
    </row>
    <row r="25" spans="1:12" ht="30.75" customHeight="1">
      <c r="A25" s="176" t="s">
        <v>18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12" ht="15.75">
      <c r="A26" s="161" t="s">
        <v>166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2" ht="15.75">
      <c r="A27" s="12"/>
      <c r="B27" s="62"/>
      <c r="C27" s="62"/>
      <c r="D27" s="12"/>
      <c r="E27" s="12"/>
      <c r="F27" s="1"/>
      <c r="G27" s="2"/>
      <c r="H27" s="2"/>
      <c r="I27" s="52">
        <f>MAX(F27,G27,H27)</f>
        <v>0</v>
      </c>
      <c r="J27" s="15"/>
      <c r="K27" s="51">
        <f>J27*I27</f>
        <v>0</v>
      </c>
      <c r="L27" s="12"/>
    </row>
    <row r="28" spans="1:12" ht="15.75">
      <c r="A28" s="161" t="s">
        <v>167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3"/>
    </row>
    <row r="29" spans="1:12" ht="15.75">
      <c r="A29" s="157">
        <v>1</v>
      </c>
      <c r="B29" s="112" t="s">
        <v>85</v>
      </c>
      <c r="C29" s="113">
        <v>32360</v>
      </c>
      <c r="D29" s="104"/>
      <c r="E29" s="104">
        <v>46</v>
      </c>
      <c r="F29" s="105">
        <v>47.5</v>
      </c>
      <c r="G29" s="2">
        <v>-50</v>
      </c>
      <c r="H29" s="2">
        <v>-50</v>
      </c>
      <c r="I29" s="106">
        <f>MAX(F29,G29,H29)</f>
        <v>47.5</v>
      </c>
      <c r="J29" s="107">
        <v>1.0732</v>
      </c>
      <c r="K29" s="108">
        <f>J29*I29</f>
        <v>50.977</v>
      </c>
      <c r="L29" s="12"/>
    </row>
    <row r="30" spans="1:12" ht="15.75">
      <c r="A30" s="13"/>
      <c r="B30" s="63"/>
      <c r="C30" s="74"/>
      <c r="D30" s="12"/>
      <c r="E30" s="12"/>
      <c r="F30" s="1"/>
      <c r="G30" s="2"/>
      <c r="H30" s="2"/>
      <c r="I30" s="52">
        <f>MAX(F30,G30,H30)</f>
        <v>0</v>
      </c>
      <c r="J30" s="15"/>
      <c r="K30" s="51">
        <f>J30*I30</f>
        <v>0</v>
      </c>
      <c r="L30" s="12"/>
    </row>
    <row r="31" spans="1:12" ht="15.75">
      <c r="A31" s="161" t="s">
        <v>168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3"/>
    </row>
    <row r="32" spans="1:12" ht="15.75">
      <c r="A32" s="13">
        <v>1</v>
      </c>
      <c r="B32" s="112" t="s">
        <v>87</v>
      </c>
      <c r="C32" s="113">
        <v>33111</v>
      </c>
      <c r="D32" s="104"/>
      <c r="E32" s="104">
        <v>49</v>
      </c>
      <c r="F32" s="105">
        <v>40</v>
      </c>
      <c r="G32" s="104">
        <v>45</v>
      </c>
      <c r="H32" s="104">
        <v>-47.5</v>
      </c>
      <c r="I32" s="106">
        <f>MAX(F32,G32,H32)</f>
        <v>45</v>
      </c>
      <c r="J32" s="107">
        <v>1.0165</v>
      </c>
      <c r="K32" s="108">
        <f>J32*I32</f>
        <v>45.7425</v>
      </c>
      <c r="L32" s="12"/>
    </row>
    <row r="33" spans="1:12" ht="15.75">
      <c r="A33" s="13">
        <v>2</v>
      </c>
      <c r="B33" s="112" t="s">
        <v>84</v>
      </c>
      <c r="C33" s="113">
        <v>32353</v>
      </c>
      <c r="D33" s="104"/>
      <c r="E33" s="104" t="s">
        <v>136</v>
      </c>
      <c r="F33" s="105">
        <v>35</v>
      </c>
      <c r="G33" s="104">
        <v>40</v>
      </c>
      <c r="H33" s="104">
        <v>-45</v>
      </c>
      <c r="I33" s="106">
        <f>MAX(F33,G33,H33)</f>
        <v>40</v>
      </c>
      <c r="J33" s="107">
        <v>0.9371</v>
      </c>
      <c r="K33" s="108">
        <f>J33*I33</f>
        <v>37.484</v>
      </c>
      <c r="L33" s="12"/>
    </row>
    <row r="34" spans="1:12" ht="15.75">
      <c r="A34" s="13">
        <v>3</v>
      </c>
      <c r="B34" s="112" t="s">
        <v>86</v>
      </c>
      <c r="C34" s="113">
        <v>30764</v>
      </c>
      <c r="D34" s="104"/>
      <c r="E34" s="104">
        <v>52</v>
      </c>
      <c r="F34" s="105">
        <v>-40</v>
      </c>
      <c r="G34" s="104">
        <v>40</v>
      </c>
      <c r="H34" s="104">
        <v>-45</v>
      </c>
      <c r="I34" s="106">
        <f>MAX(F34,G34,H34)</f>
        <v>40</v>
      </c>
      <c r="J34" s="107">
        <v>0.967</v>
      </c>
      <c r="K34" s="108">
        <f>J34*I34</f>
        <v>38.68</v>
      </c>
      <c r="L34" s="12"/>
    </row>
    <row r="35" spans="1:12" ht="15.75">
      <c r="A35" s="12"/>
      <c r="B35" s="62"/>
      <c r="C35" s="62"/>
      <c r="D35" s="12"/>
      <c r="E35" s="12"/>
      <c r="F35" s="1"/>
      <c r="G35" s="2"/>
      <c r="H35" s="2"/>
      <c r="I35" s="52">
        <f>MAX(F35,G35,H35)</f>
        <v>0</v>
      </c>
      <c r="J35" s="15"/>
      <c r="K35" s="51">
        <f>J35*I35</f>
        <v>0</v>
      </c>
      <c r="L35" s="12"/>
    </row>
    <row r="36" spans="1:12" ht="15.75">
      <c r="A36" s="161" t="s">
        <v>169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3"/>
    </row>
    <row r="37" spans="1:12" ht="15.75">
      <c r="A37" s="104">
        <v>1</v>
      </c>
      <c r="B37" s="109" t="s">
        <v>114</v>
      </c>
      <c r="C37" s="113">
        <v>29657</v>
      </c>
      <c r="D37" s="104"/>
      <c r="E37" s="104">
        <v>54.9</v>
      </c>
      <c r="F37" s="105">
        <v>52.5</v>
      </c>
      <c r="G37" s="104">
        <v>55</v>
      </c>
      <c r="H37" s="104">
        <v>57.5</v>
      </c>
      <c r="I37" s="106">
        <f>MAX(F37,G37,H37)</f>
        <v>57.5</v>
      </c>
      <c r="J37" s="107">
        <v>0.9263</v>
      </c>
      <c r="K37" s="108">
        <f>J37*I37</f>
        <v>53.26225</v>
      </c>
      <c r="L37" s="12"/>
    </row>
    <row r="38" spans="1:12" ht="15.75">
      <c r="A38" s="104">
        <v>2</v>
      </c>
      <c r="B38" s="112" t="s">
        <v>88</v>
      </c>
      <c r="C38" s="113">
        <v>32196</v>
      </c>
      <c r="D38" s="104"/>
      <c r="E38" s="104">
        <v>56</v>
      </c>
      <c r="F38" s="1">
        <v>-50</v>
      </c>
      <c r="G38" s="2">
        <v>-50</v>
      </c>
      <c r="H38" s="104">
        <v>50</v>
      </c>
      <c r="I38" s="106">
        <f>MAX(F38,G38,H38)</f>
        <v>50</v>
      </c>
      <c r="J38" s="107">
        <v>0.911</v>
      </c>
      <c r="K38" s="108">
        <f>J38*I38</f>
        <v>45.550000000000004</v>
      </c>
      <c r="L38" s="12"/>
    </row>
    <row r="39" spans="1:12" ht="15.75">
      <c r="A39" s="12"/>
      <c r="B39" s="62"/>
      <c r="C39" s="62"/>
      <c r="D39" s="12"/>
      <c r="E39" s="12"/>
      <c r="F39" s="1"/>
      <c r="G39" s="2"/>
      <c r="H39" s="2"/>
      <c r="I39" s="52">
        <f>MAX(F39,G39,H39)</f>
        <v>0</v>
      </c>
      <c r="J39" s="15"/>
      <c r="K39" s="51">
        <f>J39*I39</f>
        <v>0</v>
      </c>
      <c r="L39" s="12"/>
    </row>
    <row r="40" spans="1:12" ht="15.75">
      <c r="A40" s="161" t="s">
        <v>147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3"/>
    </row>
    <row r="41" spans="1:12" ht="15.75">
      <c r="A41" s="13">
        <v>1</v>
      </c>
      <c r="B41" s="112" t="s">
        <v>89</v>
      </c>
      <c r="C41" s="113">
        <v>33590</v>
      </c>
      <c r="D41" s="104"/>
      <c r="E41" s="104">
        <v>59.7</v>
      </c>
      <c r="F41" s="105">
        <v>55</v>
      </c>
      <c r="G41" s="104">
        <v>60</v>
      </c>
      <c r="H41" s="104">
        <v>62.5</v>
      </c>
      <c r="I41" s="106">
        <f>MAX(F41,G41,H41)</f>
        <v>62.5</v>
      </c>
      <c r="J41" s="107">
        <v>0.8628</v>
      </c>
      <c r="K41" s="108">
        <f>J41*I41</f>
        <v>53.925</v>
      </c>
      <c r="L41" s="12"/>
    </row>
    <row r="42" spans="1:12" ht="15.75">
      <c r="A42" s="13">
        <v>2</v>
      </c>
      <c r="B42" s="102" t="s">
        <v>98</v>
      </c>
      <c r="C42" s="113">
        <v>31875</v>
      </c>
      <c r="D42" s="104"/>
      <c r="E42" s="104">
        <v>58.5</v>
      </c>
      <c r="F42" s="105">
        <v>57.5</v>
      </c>
      <c r="G42" s="104">
        <v>60</v>
      </c>
      <c r="H42" s="104">
        <v>-62.5</v>
      </c>
      <c r="I42" s="106">
        <f>MAX(F42,G42,H42)</f>
        <v>60</v>
      </c>
      <c r="J42" s="119">
        <v>0.8788</v>
      </c>
      <c r="K42" s="108">
        <f>J42*I42</f>
        <v>52.728</v>
      </c>
      <c r="L42" s="12"/>
    </row>
    <row r="43" spans="1:12" ht="15.75">
      <c r="A43" s="13"/>
      <c r="B43" s="63"/>
      <c r="C43" s="74"/>
      <c r="D43" s="12"/>
      <c r="E43" s="12"/>
      <c r="F43" s="1"/>
      <c r="G43" s="2"/>
      <c r="H43" s="2"/>
      <c r="I43" s="52">
        <f>MAX(F43,G43,H43)</f>
        <v>0</v>
      </c>
      <c r="J43" s="15"/>
      <c r="K43" s="51">
        <f>J43*I43</f>
        <v>0</v>
      </c>
      <c r="L43" s="12"/>
    </row>
    <row r="44" spans="1:12" ht="15.75">
      <c r="A44" s="161" t="s">
        <v>170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3"/>
    </row>
    <row r="45" spans="1:12" ht="15.75">
      <c r="A45" s="13"/>
      <c r="L45" s="12"/>
    </row>
    <row r="46" spans="1:12" ht="15.75">
      <c r="A46" s="161" t="s">
        <v>149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3"/>
    </row>
    <row r="47" spans="1:12" ht="15.75">
      <c r="A47" s="12"/>
      <c r="B47" s="62"/>
      <c r="C47" s="62"/>
      <c r="D47" s="12"/>
      <c r="E47" s="12"/>
      <c r="F47" s="1"/>
      <c r="G47" s="2"/>
      <c r="H47" s="2"/>
      <c r="I47" s="52">
        <f>MAX(F47,G47,H47)</f>
        <v>0</v>
      </c>
      <c r="J47" s="15"/>
      <c r="K47" s="51">
        <f>J47*I47</f>
        <v>0</v>
      </c>
      <c r="L47" s="12"/>
    </row>
    <row r="48" spans="1:12" ht="20.25" customHeight="1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</row>
    <row r="50" spans="2:13" ht="15.75">
      <c r="B50" s="169" t="s">
        <v>58</v>
      </c>
      <c r="C50" s="169"/>
      <c r="D50" s="19">
        <v>11</v>
      </c>
      <c r="E50" s="20"/>
      <c r="F50" s="21"/>
      <c r="G50" s="22"/>
      <c r="H50" s="23"/>
      <c r="I50" s="21"/>
      <c r="J50" s="24"/>
      <c r="K50" s="24"/>
      <c r="L50" s="24"/>
      <c r="M50" s="24"/>
    </row>
    <row r="51" spans="1:13" ht="15.75">
      <c r="A51" s="25"/>
      <c r="B51" s="66"/>
      <c r="C51" s="75"/>
      <c r="D51" s="27"/>
      <c r="H51" s="28"/>
      <c r="I51" s="29"/>
      <c r="J51" s="30"/>
      <c r="K51" s="30"/>
      <c r="L51" s="24"/>
      <c r="M51" s="24"/>
    </row>
    <row r="52" spans="1:13" ht="18">
      <c r="A52" s="31"/>
      <c r="B52" s="168" t="s">
        <v>65</v>
      </c>
      <c r="C52" s="168"/>
      <c r="D52" s="168"/>
      <c r="H52" s="28"/>
      <c r="I52" s="29"/>
      <c r="J52" s="32"/>
      <c r="K52" s="33"/>
      <c r="L52" s="4"/>
      <c r="M52" s="4"/>
    </row>
    <row r="53" spans="1:12" ht="30.75" customHeight="1">
      <c r="A53" s="31"/>
      <c r="B53" s="67" t="s">
        <v>56</v>
      </c>
      <c r="C53" s="67" t="s">
        <v>57</v>
      </c>
      <c r="D53" s="35" t="s">
        <v>55</v>
      </c>
      <c r="G53" s="28"/>
      <c r="H53" s="29"/>
      <c r="I53" s="36"/>
      <c r="J53" s="33"/>
      <c r="K53" s="4"/>
      <c r="L53" s="4"/>
    </row>
    <row r="54" spans="1:12" ht="18" customHeight="1">
      <c r="A54" s="158">
        <v>1</v>
      </c>
      <c r="B54" s="68" t="s">
        <v>90</v>
      </c>
      <c r="C54" s="64">
        <v>1</v>
      </c>
      <c r="D54" s="54">
        <f>LARGE($K$8:$K$24,1)</f>
        <v>57.2025</v>
      </c>
      <c r="G54" s="28"/>
      <c r="H54" s="29"/>
      <c r="I54" s="39"/>
      <c r="J54" s="40"/>
      <c r="K54" s="41"/>
      <c r="L54" s="41"/>
    </row>
    <row r="55" spans="1:12" ht="18" customHeight="1">
      <c r="A55" s="158">
        <v>2</v>
      </c>
      <c r="B55" s="68" t="s">
        <v>94</v>
      </c>
      <c r="C55" s="64">
        <v>2</v>
      </c>
      <c r="D55" s="54">
        <f>LARGE($K$8:$K$24,2)</f>
        <v>55.998000000000005</v>
      </c>
      <c r="G55" s="28"/>
      <c r="H55" s="29"/>
      <c r="I55" s="39"/>
      <c r="J55" s="40"/>
      <c r="K55" s="41"/>
      <c r="L55" s="41"/>
    </row>
    <row r="56" spans="1:7" ht="18" customHeight="1">
      <c r="A56" s="158">
        <v>3</v>
      </c>
      <c r="B56" s="68" t="s">
        <v>83</v>
      </c>
      <c r="C56" s="64">
        <v>3</v>
      </c>
      <c r="D56" s="54">
        <f>LARGE($K$8:$K$24,3)</f>
        <v>55.248</v>
      </c>
      <c r="E56" s="29"/>
      <c r="F56" s="42"/>
      <c r="G56" s="18"/>
    </row>
    <row r="57" spans="1:8" ht="15.75" customHeight="1">
      <c r="A57" s="31"/>
      <c r="B57" s="66"/>
      <c r="C57" s="75"/>
      <c r="D57" s="27"/>
      <c r="E57" s="43"/>
      <c r="F57" s="29"/>
      <c r="G57" s="42"/>
      <c r="H57" s="18"/>
    </row>
    <row r="58" spans="1:8" ht="15.75" customHeight="1">
      <c r="A58" s="31"/>
      <c r="B58" s="66"/>
      <c r="C58" s="75"/>
      <c r="D58" s="27"/>
      <c r="E58" s="43"/>
      <c r="F58" s="29"/>
      <c r="G58" s="42"/>
      <c r="H58" s="18"/>
    </row>
    <row r="59" spans="1:8" ht="15.75" customHeight="1">
      <c r="A59" s="31"/>
      <c r="B59" s="168" t="s">
        <v>66</v>
      </c>
      <c r="C59" s="168"/>
      <c r="D59" s="168"/>
      <c r="E59" s="43"/>
      <c r="F59" s="29"/>
      <c r="G59" s="42"/>
      <c r="H59" s="18"/>
    </row>
    <row r="60" spans="1:8" ht="15.75" customHeight="1">
      <c r="A60" s="31"/>
      <c r="B60" s="67" t="s">
        <v>56</v>
      </c>
      <c r="C60" s="67" t="s">
        <v>57</v>
      </c>
      <c r="D60" s="35" t="s">
        <v>55</v>
      </c>
      <c r="E60" s="43"/>
      <c r="F60" s="29"/>
      <c r="G60" s="42"/>
      <c r="H60" s="18"/>
    </row>
    <row r="61" spans="1:8" ht="15.75" customHeight="1">
      <c r="A61" s="31"/>
      <c r="B61" s="68"/>
      <c r="C61" s="64">
        <v>1</v>
      </c>
      <c r="D61" s="54">
        <f>LARGE($K$27:$K$47,1)</f>
        <v>53.925</v>
      </c>
      <c r="E61" s="43"/>
      <c r="F61" s="29"/>
      <c r="G61" s="42"/>
      <c r="H61" s="18"/>
    </row>
    <row r="62" spans="1:8" ht="15.75" customHeight="1">
      <c r="A62" s="31"/>
      <c r="B62" s="68"/>
      <c r="C62" s="64">
        <v>2</v>
      </c>
      <c r="D62" s="54">
        <f>LARGE($K$27:$K$47,2)</f>
        <v>53.26225</v>
      </c>
      <c r="E62" s="43"/>
      <c r="F62" s="29"/>
      <c r="G62" s="42"/>
      <c r="H62" s="18"/>
    </row>
    <row r="63" spans="1:8" ht="15.75" customHeight="1">
      <c r="A63" s="31"/>
      <c r="B63" s="68"/>
      <c r="C63" s="64">
        <v>3</v>
      </c>
      <c r="D63" s="54">
        <f>LARGE($K$27:$K$47,3)</f>
        <v>52.728</v>
      </c>
      <c r="E63" s="43"/>
      <c r="F63" s="29"/>
      <c r="G63" s="42"/>
      <c r="H63" s="18"/>
    </row>
    <row r="64" spans="1:8" ht="15.75" customHeight="1">
      <c r="A64" s="31"/>
      <c r="B64" s="66"/>
      <c r="C64" s="75"/>
      <c r="D64" s="55"/>
      <c r="E64" s="43"/>
      <c r="F64" s="29"/>
      <c r="G64" s="42"/>
      <c r="H64" s="18"/>
    </row>
    <row r="65" spans="1:12" ht="18">
      <c r="A65" s="44"/>
      <c r="B65" s="159" t="s">
        <v>8</v>
      </c>
      <c r="C65" s="159"/>
      <c r="D65" s="45"/>
      <c r="E65" s="46"/>
      <c r="F65" s="47"/>
      <c r="G65" s="46"/>
      <c r="H65" s="46"/>
      <c r="I65" s="166" t="s">
        <v>53</v>
      </c>
      <c r="J65" s="167"/>
      <c r="K65" s="167"/>
      <c r="L65" s="167"/>
    </row>
    <row r="66" spans="1:12" ht="18">
      <c r="A66" s="46"/>
      <c r="B66" s="159" t="s">
        <v>9</v>
      </c>
      <c r="C66" s="159"/>
      <c r="D66" s="45"/>
      <c r="E66" s="46"/>
      <c r="F66" s="47"/>
      <c r="G66" s="46"/>
      <c r="H66" s="46"/>
      <c r="I66" s="164" t="s">
        <v>54</v>
      </c>
      <c r="J66" s="165"/>
      <c r="K66" s="165"/>
      <c r="L66" s="165"/>
    </row>
  </sheetData>
  <sheetProtection selectLockedCells="1"/>
  <mergeCells count="28">
    <mergeCell ref="A9:L9"/>
    <mergeCell ref="A1:L1"/>
    <mergeCell ref="A46:L46"/>
    <mergeCell ref="A11:L11"/>
    <mergeCell ref="B13:L13"/>
    <mergeCell ref="B17:L17"/>
    <mergeCell ref="B20:L20"/>
    <mergeCell ref="A2:L2"/>
    <mergeCell ref="A3:B3"/>
    <mergeCell ref="A5:L5"/>
    <mergeCell ref="A6:L6"/>
    <mergeCell ref="A7:L7"/>
    <mergeCell ref="B66:C66"/>
    <mergeCell ref="I66:L66"/>
    <mergeCell ref="B22:L22"/>
    <mergeCell ref="A25:L25"/>
    <mergeCell ref="A26:L26"/>
    <mergeCell ref="A28:L28"/>
    <mergeCell ref="A31:L31"/>
    <mergeCell ref="A36:L36"/>
    <mergeCell ref="B65:C65"/>
    <mergeCell ref="I65:L65"/>
    <mergeCell ref="A40:L40"/>
    <mergeCell ref="A44:L44"/>
    <mergeCell ref="B52:D52"/>
    <mergeCell ref="B59:D59"/>
    <mergeCell ref="A48:L48"/>
    <mergeCell ref="B50:C50"/>
  </mergeCells>
  <conditionalFormatting sqref="F47:H47 F23:H44 F21:H21 F18:H19 F14:H16 F12:H12 F10:H10 F8:H8">
    <cfRule type="cellIs" priority="5" dxfId="0" operator="lessThan" stopIfTrue="1">
      <formula>0</formula>
    </cfRule>
    <cfRule type="cellIs" priority="5" dxfId="0" operator="lessThan" stopIfTrue="1">
      <formula>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17F90"/>
  </sheetPr>
  <dimension ref="A1:M60"/>
  <sheetViews>
    <sheetView showZeros="0" zoomScale="87" zoomScaleNormal="87" zoomScalePageLayoutView="0" workbookViewId="0" topLeftCell="A1">
      <pane ySplit="4" topLeftCell="A17" activePane="bottomLeft" state="frozen"/>
      <selection pane="topLeft" activeCell="A1" sqref="A1"/>
      <selection pane="bottomLeft" activeCell="D45" sqref="D45"/>
    </sheetView>
  </sheetViews>
  <sheetFormatPr defaultColWidth="9.140625" defaultRowHeight="15"/>
  <cols>
    <col min="1" max="1" width="3.421875" style="9" customWidth="1"/>
    <col min="2" max="2" width="40.421875" style="69" customWidth="1"/>
    <col min="3" max="3" width="14.421875" style="9" customWidth="1"/>
    <col min="4" max="4" width="19.57421875" style="9" customWidth="1"/>
    <col min="5" max="5" width="12.00390625" style="9" customWidth="1"/>
    <col min="6" max="6" width="15.00390625" style="9" customWidth="1"/>
    <col min="7" max="8" width="14.00390625" style="9" customWidth="1"/>
    <col min="9" max="9" width="17.28125" style="9" customWidth="1"/>
    <col min="10" max="10" width="16.00390625" style="9" customWidth="1"/>
    <col min="11" max="11" width="15.00390625" style="9" customWidth="1"/>
    <col min="12" max="12" width="34.00390625" style="9" customWidth="1"/>
    <col min="13" max="13" width="18.8515625" style="9" customWidth="1"/>
    <col min="14" max="14" width="42.57421875" style="9" customWidth="1"/>
    <col min="15" max="16384" width="9.140625" style="9" customWidth="1"/>
  </cols>
  <sheetData>
    <row r="1" spans="1:12" s="4" customFormat="1" ht="24" customHeight="1">
      <c r="A1" s="170" t="s">
        <v>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4" customFormat="1" ht="18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" customHeight="1" thickBot="1">
      <c r="A3" s="179" t="s">
        <v>60</v>
      </c>
      <c r="B3" s="179"/>
      <c r="C3" s="5"/>
      <c r="D3" s="5"/>
      <c r="E3" s="6"/>
      <c r="F3" s="7"/>
      <c r="G3" s="7"/>
      <c r="H3" s="7"/>
      <c r="I3" s="7"/>
      <c r="J3" s="5"/>
      <c r="K3" s="6"/>
      <c r="L3" s="8">
        <v>43309</v>
      </c>
    </row>
    <row r="4" spans="1:12" ht="57.75" customHeight="1" thickBot="1" thickTop="1">
      <c r="A4" s="10" t="s">
        <v>5</v>
      </c>
      <c r="B4" s="61" t="s">
        <v>0</v>
      </c>
      <c r="C4" s="10" t="s">
        <v>1</v>
      </c>
      <c r="D4" s="10" t="s">
        <v>2</v>
      </c>
      <c r="E4" s="10" t="s">
        <v>4</v>
      </c>
      <c r="F4" s="10" t="s">
        <v>61</v>
      </c>
      <c r="G4" s="10" t="s">
        <v>62</v>
      </c>
      <c r="H4" s="10" t="s">
        <v>63</v>
      </c>
      <c r="I4" s="10" t="s">
        <v>64</v>
      </c>
      <c r="J4" s="10" t="s">
        <v>52</v>
      </c>
      <c r="K4" s="10" t="s">
        <v>55</v>
      </c>
      <c r="L4" s="10" t="s">
        <v>3</v>
      </c>
    </row>
    <row r="5" spans="1:12" ht="20.25" customHeight="1" thickTop="1">
      <c r="A5" s="172" t="s">
        <v>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ht="24.75" customHeight="1">
      <c r="A6" s="175" t="s">
        <v>21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.75" customHeight="1">
      <c r="A7" s="161" t="s">
        <v>162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ht="15.75">
      <c r="A8" s="13"/>
      <c r="B8" s="63"/>
      <c r="C8" s="56"/>
      <c r="D8" s="12"/>
      <c r="E8" s="12"/>
      <c r="F8" s="1"/>
      <c r="G8" s="2"/>
      <c r="H8" s="2"/>
      <c r="I8" s="52">
        <f>MAX(F8,G8,H8)</f>
        <v>0</v>
      </c>
      <c r="J8" s="15"/>
      <c r="K8" s="51">
        <f>J8*I8</f>
        <v>0</v>
      </c>
      <c r="L8" s="12"/>
    </row>
    <row r="9" spans="1:12" ht="15.75">
      <c r="A9" s="161" t="s">
        <v>163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ht="15.75">
      <c r="A10" s="12"/>
      <c r="B10" s="62"/>
      <c r="C10" s="12"/>
      <c r="D10" s="12"/>
      <c r="E10" s="12"/>
      <c r="F10" s="1"/>
      <c r="G10" s="2"/>
      <c r="H10" s="2"/>
      <c r="I10" s="52">
        <f aca="true" t="shared" si="0" ref="I10:I19">MAX(F10,G10,H10)</f>
        <v>0</v>
      </c>
      <c r="J10" s="15"/>
      <c r="K10" s="51">
        <f aca="true" t="shared" si="1" ref="K10:K19">J10*I10</f>
        <v>0</v>
      </c>
      <c r="L10" s="12"/>
    </row>
    <row r="11" spans="1:12" ht="15.75">
      <c r="A11" s="161" t="s">
        <v>164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ht="15.75">
      <c r="A12" s="12"/>
      <c r="B12" s="62"/>
      <c r="C12" s="12"/>
      <c r="D12" s="12"/>
      <c r="E12" s="12"/>
      <c r="F12" s="1"/>
      <c r="G12" s="2"/>
      <c r="H12" s="2"/>
      <c r="I12" s="52">
        <f t="shared" si="0"/>
        <v>0</v>
      </c>
      <c r="J12" s="15"/>
      <c r="K12" s="51">
        <f t="shared" si="1"/>
        <v>0</v>
      </c>
      <c r="L12" s="12"/>
    </row>
    <row r="13" spans="1:12" ht="15.75">
      <c r="A13" s="17"/>
      <c r="B13" s="161" t="s">
        <v>165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3"/>
    </row>
    <row r="14" spans="1:12" ht="16.5">
      <c r="A14" s="58">
        <v>1</v>
      </c>
      <c r="B14" s="144" t="s">
        <v>83</v>
      </c>
      <c r="C14" s="125">
        <v>31918</v>
      </c>
      <c r="D14" s="126"/>
      <c r="E14" s="126" t="s">
        <v>125</v>
      </c>
      <c r="F14" s="127">
        <v>135</v>
      </c>
      <c r="G14" s="126">
        <v>140</v>
      </c>
      <c r="H14" s="126">
        <v>-142.5</v>
      </c>
      <c r="I14" s="128">
        <f t="shared" si="0"/>
        <v>140</v>
      </c>
      <c r="J14" s="129">
        <v>0.9208</v>
      </c>
      <c r="K14" s="130">
        <f t="shared" si="1"/>
        <v>128.912</v>
      </c>
      <c r="L14" s="12"/>
    </row>
    <row r="15" spans="1:12" ht="15.75">
      <c r="A15" s="12"/>
      <c r="B15" s="62"/>
      <c r="C15" s="12"/>
      <c r="D15" s="12"/>
      <c r="E15" s="12"/>
      <c r="F15" s="1"/>
      <c r="G15" s="2"/>
      <c r="H15" s="2"/>
      <c r="I15" s="52">
        <f t="shared" si="0"/>
        <v>0</v>
      </c>
      <c r="J15" s="15"/>
      <c r="K15" s="51">
        <f t="shared" si="1"/>
        <v>0</v>
      </c>
      <c r="L15" s="12"/>
    </row>
    <row r="16" spans="1:12" ht="15.75">
      <c r="A16" s="17"/>
      <c r="B16" s="161" t="s">
        <v>155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2" ht="15.75">
      <c r="A17" s="12"/>
      <c r="B17" s="62"/>
      <c r="C17" s="12"/>
      <c r="D17" s="12"/>
      <c r="E17" s="12"/>
      <c r="F17" s="1"/>
      <c r="G17" s="2"/>
      <c r="H17" s="2"/>
      <c r="I17" s="52">
        <f t="shared" si="0"/>
        <v>0</v>
      </c>
      <c r="J17" s="15"/>
      <c r="K17" s="51">
        <f t="shared" si="1"/>
        <v>0</v>
      </c>
      <c r="L17" s="12"/>
    </row>
    <row r="18" spans="1:12" ht="15.75">
      <c r="A18" s="17"/>
      <c r="B18" s="161" t="s">
        <v>138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2" ht="15.75">
      <c r="A19" s="12"/>
      <c r="B19" s="62"/>
      <c r="C19" s="12"/>
      <c r="D19" s="12"/>
      <c r="E19" s="12"/>
      <c r="F19" s="1"/>
      <c r="G19" s="2"/>
      <c r="H19" s="2"/>
      <c r="I19" s="52">
        <f t="shared" si="0"/>
        <v>0</v>
      </c>
      <c r="J19" s="15"/>
      <c r="K19" s="51">
        <f t="shared" si="1"/>
        <v>0</v>
      </c>
      <c r="L19" s="12"/>
    </row>
    <row r="20" spans="1:12" ht="15.75">
      <c r="A20" s="17"/>
      <c r="B20" s="161" t="s">
        <v>139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3"/>
    </row>
    <row r="21" spans="1:12" ht="15.75">
      <c r="A21" s="12"/>
      <c r="B21" s="62"/>
      <c r="C21" s="12"/>
      <c r="D21" s="12"/>
      <c r="E21" s="12"/>
      <c r="F21" s="1"/>
      <c r="G21" s="2"/>
      <c r="H21" s="2"/>
      <c r="I21" s="52">
        <f aca="true" t="shared" si="2" ref="I21:I33">MAX(F21,G21,H21)</f>
        <v>0</v>
      </c>
      <c r="J21" s="15"/>
      <c r="K21" s="51">
        <f aca="true" t="shared" si="3" ref="K21:K33">J21*I21</f>
        <v>0</v>
      </c>
      <c r="L21" s="12"/>
    </row>
    <row r="22" spans="1:12" ht="30.75" customHeight="1">
      <c r="A22" s="176" t="s">
        <v>20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8"/>
    </row>
    <row r="23" spans="1:12" ht="15.75">
      <c r="A23" s="161" t="s">
        <v>166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2" ht="15.75">
      <c r="A24" s="12"/>
      <c r="B24" s="62"/>
      <c r="C24" s="12"/>
      <c r="D24" s="12"/>
      <c r="E24" s="12"/>
      <c r="F24" s="1"/>
      <c r="G24" s="2"/>
      <c r="H24" s="2"/>
      <c r="I24" s="52">
        <f t="shared" si="2"/>
        <v>0</v>
      </c>
      <c r="J24" s="15"/>
      <c r="K24" s="51">
        <f t="shared" si="3"/>
        <v>0</v>
      </c>
      <c r="L24" s="12"/>
    </row>
    <row r="25" spans="1:12" ht="15.75">
      <c r="A25" s="161" t="s">
        <v>167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2" ht="15.75">
      <c r="A26" s="12"/>
      <c r="B26" s="62"/>
      <c r="C26" s="12"/>
      <c r="D26" s="12"/>
      <c r="E26" s="12"/>
      <c r="F26" s="1"/>
      <c r="G26" s="2"/>
      <c r="H26" s="2"/>
      <c r="I26" s="52">
        <f t="shared" si="2"/>
        <v>0</v>
      </c>
      <c r="J26" s="15"/>
      <c r="K26" s="51">
        <f t="shared" si="3"/>
        <v>0</v>
      </c>
      <c r="L26" s="12"/>
    </row>
    <row r="27" spans="1:12" ht="15.75">
      <c r="A27" s="161" t="s">
        <v>168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3"/>
    </row>
    <row r="28" spans="1:12" ht="15.75">
      <c r="A28" s="12">
        <v>1</v>
      </c>
      <c r="B28" s="124" t="s">
        <v>111</v>
      </c>
      <c r="C28" s="125">
        <v>32330</v>
      </c>
      <c r="D28" s="126"/>
      <c r="E28" s="126">
        <v>51.5</v>
      </c>
      <c r="F28" s="127">
        <v>77.5</v>
      </c>
      <c r="G28" s="126">
        <v>82.5</v>
      </c>
      <c r="H28" s="126">
        <v>-87.5</v>
      </c>
      <c r="I28" s="128">
        <f>MAX(F28,G28,H28)</f>
        <v>82.5</v>
      </c>
      <c r="J28" s="129">
        <v>0.9731</v>
      </c>
      <c r="K28" s="130">
        <f>J28*I28</f>
        <v>80.28075</v>
      </c>
      <c r="L28" s="12"/>
    </row>
    <row r="29" spans="1:12" ht="15.75">
      <c r="A29" s="145">
        <v>2</v>
      </c>
      <c r="B29" s="146" t="s">
        <v>86</v>
      </c>
      <c r="C29" s="147">
        <v>30764</v>
      </c>
      <c r="D29" s="126"/>
      <c r="E29" s="126">
        <v>52</v>
      </c>
      <c r="F29" s="127">
        <v>65</v>
      </c>
      <c r="G29" s="126">
        <v>70</v>
      </c>
      <c r="H29" s="126">
        <v>75</v>
      </c>
      <c r="I29" s="128">
        <f>MAX(F29,G29,H29)</f>
        <v>75</v>
      </c>
      <c r="J29" s="129">
        <v>0.967</v>
      </c>
      <c r="K29" s="130">
        <f>J29*I29</f>
        <v>72.52499999999999</v>
      </c>
      <c r="L29" s="12"/>
    </row>
    <row r="30" spans="1:12" ht="15.75">
      <c r="A30" s="12"/>
      <c r="B30" s="62"/>
      <c r="C30" s="12"/>
      <c r="D30" s="12"/>
      <c r="E30" s="12"/>
      <c r="F30" s="1"/>
      <c r="G30" s="2"/>
      <c r="H30" s="2"/>
      <c r="I30" s="52">
        <f t="shared" si="2"/>
        <v>0</v>
      </c>
      <c r="J30" s="15"/>
      <c r="K30" s="51">
        <f t="shared" si="3"/>
        <v>0</v>
      </c>
      <c r="L30" s="12"/>
    </row>
    <row r="31" spans="1:12" ht="15.75">
      <c r="A31" s="161" t="s">
        <v>169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3"/>
    </row>
    <row r="32" spans="1:12" ht="15.75">
      <c r="A32" s="12">
        <v>1</v>
      </c>
      <c r="B32" s="124" t="s">
        <v>93</v>
      </c>
      <c r="C32" s="125">
        <v>32082</v>
      </c>
      <c r="D32" s="126"/>
      <c r="E32" s="126">
        <v>55.8</v>
      </c>
      <c r="F32" s="127">
        <v>100</v>
      </c>
      <c r="G32" s="126">
        <v>107.5</v>
      </c>
      <c r="H32" s="126">
        <v>110</v>
      </c>
      <c r="I32" s="128">
        <f t="shared" si="2"/>
        <v>110</v>
      </c>
      <c r="J32" s="129">
        <v>0.911</v>
      </c>
      <c r="K32" s="130">
        <f t="shared" si="3"/>
        <v>100.21000000000001</v>
      </c>
      <c r="L32" s="12"/>
    </row>
    <row r="33" spans="1:12" ht="15.75">
      <c r="A33" s="12"/>
      <c r="B33" s="62"/>
      <c r="C33" s="12"/>
      <c r="D33" s="12"/>
      <c r="E33" s="12"/>
      <c r="F33" s="1"/>
      <c r="G33" s="2"/>
      <c r="H33" s="2"/>
      <c r="I33" s="52">
        <f t="shared" si="2"/>
        <v>0</v>
      </c>
      <c r="J33" s="15"/>
      <c r="K33" s="51">
        <f t="shared" si="3"/>
        <v>0</v>
      </c>
      <c r="L33" s="12"/>
    </row>
    <row r="34" spans="1:12" ht="15.75">
      <c r="A34" s="161" t="s">
        <v>147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3"/>
    </row>
    <row r="35" spans="1:12" ht="15.75">
      <c r="A35" s="145">
        <v>1</v>
      </c>
      <c r="B35" s="146" t="s">
        <v>89</v>
      </c>
      <c r="C35" s="147">
        <v>33590</v>
      </c>
      <c r="D35" s="126"/>
      <c r="E35" s="126">
        <v>59.7</v>
      </c>
      <c r="F35" s="127">
        <v>130</v>
      </c>
      <c r="G35" s="126">
        <v>135</v>
      </c>
      <c r="H35" s="126">
        <v>-140</v>
      </c>
      <c r="I35" s="128">
        <f>MAX(F35,G35,H35)</f>
        <v>135</v>
      </c>
      <c r="J35" s="129">
        <v>0.8628</v>
      </c>
      <c r="K35" s="130">
        <f>J35*I35</f>
        <v>116.47800000000001</v>
      </c>
      <c r="L35" s="12"/>
    </row>
    <row r="36" spans="1:12" ht="15.75">
      <c r="A36" s="12">
        <v>2</v>
      </c>
      <c r="B36" s="124" t="s">
        <v>91</v>
      </c>
      <c r="C36" s="125">
        <v>26766</v>
      </c>
      <c r="D36" s="126"/>
      <c r="E36" s="126">
        <v>59</v>
      </c>
      <c r="F36" s="127">
        <v>80</v>
      </c>
      <c r="G36" s="126">
        <v>90</v>
      </c>
      <c r="H36" s="126"/>
      <c r="I36" s="128">
        <f>MAX(F36,G36,H36)</f>
        <v>90</v>
      </c>
      <c r="J36" s="129">
        <v>0.8738</v>
      </c>
      <c r="K36" s="130">
        <f>J36*I36</f>
        <v>78.642</v>
      </c>
      <c r="L36" s="12"/>
    </row>
    <row r="37" spans="1:12" ht="15.75">
      <c r="A37" s="12"/>
      <c r="B37" s="62"/>
      <c r="C37" s="12"/>
      <c r="D37" s="12"/>
      <c r="E37" s="12"/>
      <c r="F37" s="1"/>
      <c r="G37" s="2"/>
      <c r="H37" s="2"/>
      <c r="I37" s="52">
        <f>MAX(F37,G37,H37)</f>
        <v>0</v>
      </c>
      <c r="J37" s="15"/>
      <c r="K37" s="51">
        <f>J37*I37</f>
        <v>0</v>
      </c>
      <c r="L37" s="12"/>
    </row>
    <row r="38" spans="1:12" ht="15.75">
      <c r="A38" s="161" t="s">
        <v>170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3"/>
    </row>
    <row r="39" spans="1:12" ht="15.75">
      <c r="A39" s="12"/>
      <c r="B39" s="62"/>
      <c r="C39" s="12"/>
      <c r="D39" s="12"/>
      <c r="E39" s="12"/>
      <c r="F39" s="1"/>
      <c r="G39" s="2"/>
      <c r="H39" s="2"/>
      <c r="I39" s="52">
        <f>MAX(F39,G39,H39)</f>
        <v>0</v>
      </c>
      <c r="J39" s="15"/>
      <c r="K39" s="51">
        <f>J39*I39</f>
        <v>0</v>
      </c>
      <c r="L39" s="12"/>
    </row>
    <row r="40" spans="1:12" ht="15.75">
      <c r="A40" s="161" t="s">
        <v>149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3"/>
    </row>
    <row r="41" spans="1:12" ht="15.75">
      <c r="A41" s="12"/>
      <c r="B41" s="62"/>
      <c r="C41" s="12"/>
      <c r="D41" s="12"/>
      <c r="E41" s="12"/>
      <c r="F41" s="1"/>
      <c r="G41" s="2"/>
      <c r="H41" s="2"/>
      <c r="I41" s="52">
        <f>MAX(F41,G41,H41)</f>
        <v>0</v>
      </c>
      <c r="J41" s="15"/>
      <c r="K41" s="51">
        <f>J41*I41</f>
        <v>0</v>
      </c>
      <c r="L41" s="12"/>
    </row>
    <row r="42" spans="1:12" ht="20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</row>
    <row r="44" spans="2:13" ht="15.75">
      <c r="B44" s="169" t="s">
        <v>58</v>
      </c>
      <c r="C44" s="169"/>
      <c r="D44" s="19">
        <v>6</v>
      </c>
      <c r="E44" s="20"/>
      <c r="F44" s="21"/>
      <c r="G44" s="22"/>
      <c r="H44" s="23"/>
      <c r="I44" s="21"/>
      <c r="J44" s="24"/>
      <c r="K44" s="24"/>
      <c r="L44" s="24"/>
      <c r="M44" s="24"/>
    </row>
    <row r="45" spans="1:13" ht="15.75">
      <c r="A45" s="25"/>
      <c r="B45" s="66"/>
      <c r="C45" s="27"/>
      <c r="D45" s="27"/>
      <c r="H45" s="28"/>
      <c r="I45" s="29"/>
      <c r="J45" s="30"/>
      <c r="K45" s="30"/>
      <c r="L45" s="24"/>
      <c r="M45" s="24"/>
    </row>
    <row r="46" spans="1:13" ht="18">
      <c r="A46" s="31"/>
      <c r="B46" s="168" t="s">
        <v>65</v>
      </c>
      <c r="C46" s="168"/>
      <c r="D46" s="168"/>
      <c r="H46" s="28"/>
      <c r="I46" s="29"/>
      <c r="J46" s="32"/>
      <c r="K46" s="33"/>
      <c r="L46" s="4"/>
      <c r="M46" s="4"/>
    </row>
    <row r="47" spans="1:12" ht="30.75" customHeight="1">
      <c r="A47" s="31"/>
      <c r="B47" s="67" t="s">
        <v>56</v>
      </c>
      <c r="C47" s="34" t="s">
        <v>57</v>
      </c>
      <c r="D47" s="35" t="s">
        <v>55</v>
      </c>
      <c r="G47" s="28"/>
      <c r="H47" s="29"/>
      <c r="I47" s="36"/>
      <c r="J47" s="33"/>
      <c r="K47" s="4"/>
      <c r="L47" s="4"/>
    </row>
    <row r="48" spans="1:12" ht="18" customHeight="1">
      <c r="A48" s="31"/>
      <c r="B48" s="68" t="s">
        <v>83</v>
      </c>
      <c r="C48" s="38">
        <v>1</v>
      </c>
      <c r="D48" s="54">
        <f>LARGE($K$8:$K$21,1)</f>
        <v>128.912</v>
      </c>
      <c r="G48" s="28"/>
      <c r="H48" s="29"/>
      <c r="I48" s="39"/>
      <c r="J48" s="40"/>
      <c r="K48" s="41"/>
      <c r="L48" s="41"/>
    </row>
    <row r="49" spans="1:12" ht="18" customHeight="1">
      <c r="A49" s="31"/>
      <c r="B49" s="68" t="s">
        <v>89</v>
      </c>
      <c r="C49" s="38">
        <v>2</v>
      </c>
      <c r="D49" s="54">
        <f>LARGE($K$24:$K$41,1)</f>
        <v>116.47800000000001</v>
      </c>
      <c r="G49" s="28"/>
      <c r="H49" s="29"/>
      <c r="I49" s="39"/>
      <c r="J49" s="40"/>
      <c r="K49" s="41"/>
      <c r="L49" s="41"/>
    </row>
    <row r="50" spans="1:7" ht="18.75" customHeight="1">
      <c r="A50" s="31"/>
      <c r="B50" s="68" t="s">
        <v>93</v>
      </c>
      <c r="C50" s="38">
        <v>3</v>
      </c>
      <c r="D50" s="54">
        <f>LARGE($K$24:$K$41,2)</f>
        <v>100.21000000000001</v>
      </c>
      <c r="E50" s="29"/>
      <c r="F50" s="42"/>
      <c r="G50" s="18"/>
    </row>
    <row r="51" spans="1:8" ht="15.75" customHeight="1">
      <c r="A51" s="31"/>
      <c r="B51" s="66"/>
      <c r="C51" s="27"/>
      <c r="D51" s="27"/>
      <c r="E51" s="43"/>
      <c r="F51" s="29"/>
      <c r="G51" s="42"/>
      <c r="H51" s="18"/>
    </row>
    <row r="52" spans="1:8" ht="15.75" customHeight="1">
      <c r="A52" s="31"/>
      <c r="B52" s="66"/>
      <c r="C52" s="27"/>
      <c r="D52" s="27"/>
      <c r="E52" s="43"/>
      <c r="F52" s="29"/>
      <c r="G52" s="42"/>
      <c r="H52" s="18"/>
    </row>
    <row r="53" spans="1:8" ht="15.75" customHeight="1">
      <c r="A53" s="31"/>
      <c r="B53" s="168" t="s">
        <v>66</v>
      </c>
      <c r="C53" s="168"/>
      <c r="D53" s="168"/>
      <c r="E53" s="43"/>
      <c r="F53" s="29"/>
      <c r="G53" s="42"/>
      <c r="H53" s="18"/>
    </row>
    <row r="54" spans="1:8" ht="15.75" customHeight="1">
      <c r="A54" s="31"/>
      <c r="B54" s="67" t="s">
        <v>56</v>
      </c>
      <c r="C54" s="34" t="s">
        <v>57</v>
      </c>
      <c r="D54" s="35" t="s">
        <v>55</v>
      </c>
      <c r="E54" s="43"/>
      <c r="F54" s="29"/>
      <c r="G54" s="42"/>
      <c r="H54" s="18"/>
    </row>
    <row r="55" spans="1:8" ht="15.75" customHeight="1">
      <c r="A55" s="31"/>
      <c r="B55" s="68"/>
      <c r="C55" s="38"/>
      <c r="D55" s="54"/>
      <c r="E55" s="43"/>
      <c r="F55" s="29"/>
      <c r="G55" s="42"/>
      <c r="H55" s="18"/>
    </row>
    <row r="56" spans="1:8" ht="15.75" customHeight="1">
      <c r="A56" s="31"/>
      <c r="B56" s="68"/>
      <c r="C56" s="38"/>
      <c r="D56" s="54"/>
      <c r="E56" s="43"/>
      <c r="F56" s="29"/>
      <c r="G56" s="42"/>
      <c r="H56" s="18"/>
    </row>
    <row r="57" spans="1:8" ht="15.75" customHeight="1">
      <c r="A57" s="31"/>
      <c r="B57" s="68"/>
      <c r="C57" s="38"/>
      <c r="D57" s="54"/>
      <c r="E57" s="43"/>
      <c r="F57" s="29"/>
      <c r="G57" s="42"/>
      <c r="H57" s="18"/>
    </row>
    <row r="58" spans="1:8" ht="15.75" customHeight="1">
      <c r="A58" s="31"/>
      <c r="B58" s="66"/>
      <c r="C58" s="27"/>
      <c r="D58" s="55"/>
      <c r="E58" s="43"/>
      <c r="F58" s="29"/>
      <c r="G58" s="42"/>
      <c r="H58" s="18"/>
    </row>
    <row r="59" spans="1:12" ht="18">
      <c r="A59" s="44"/>
      <c r="B59" s="159" t="s">
        <v>8</v>
      </c>
      <c r="C59" s="159"/>
      <c r="D59" s="45"/>
      <c r="E59" s="46"/>
      <c r="F59" s="47"/>
      <c r="G59" s="46"/>
      <c r="H59" s="46"/>
      <c r="I59" s="166" t="s">
        <v>53</v>
      </c>
      <c r="J59" s="167"/>
      <c r="K59" s="167"/>
      <c r="L59" s="167"/>
    </row>
    <row r="60" spans="1:12" ht="18">
      <c r="A60" s="46"/>
      <c r="B60" s="159" t="s">
        <v>9</v>
      </c>
      <c r="C60" s="159"/>
      <c r="D60" s="45"/>
      <c r="E60" s="46"/>
      <c r="F60" s="47"/>
      <c r="G60" s="46"/>
      <c r="H60" s="46"/>
      <c r="I60" s="164" t="s">
        <v>54</v>
      </c>
      <c r="J60" s="165"/>
      <c r="K60" s="165"/>
      <c r="L60" s="165"/>
    </row>
  </sheetData>
  <sheetProtection selectLockedCells="1"/>
  <mergeCells count="28">
    <mergeCell ref="A1:L1"/>
    <mergeCell ref="B60:C60"/>
    <mergeCell ref="I60:L60"/>
    <mergeCell ref="A2:L2"/>
    <mergeCell ref="A3:B3"/>
    <mergeCell ref="A5:L5"/>
    <mergeCell ref="A6:L6"/>
    <mergeCell ref="A7:L7"/>
    <mergeCell ref="A9:L9"/>
    <mergeCell ref="A11:L11"/>
    <mergeCell ref="B13:L13"/>
    <mergeCell ref="B16:L16"/>
    <mergeCell ref="B18:L18"/>
    <mergeCell ref="B20:L20"/>
    <mergeCell ref="A22:L22"/>
    <mergeCell ref="A23:L23"/>
    <mergeCell ref="A25:L25"/>
    <mergeCell ref="A27:L27"/>
    <mergeCell ref="A31:L31"/>
    <mergeCell ref="A34:L34"/>
    <mergeCell ref="A38:L38"/>
    <mergeCell ref="B46:D46"/>
    <mergeCell ref="B53:D53"/>
    <mergeCell ref="B59:C59"/>
    <mergeCell ref="I59:L59"/>
    <mergeCell ref="A40:L40"/>
    <mergeCell ref="A42:L42"/>
    <mergeCell ref="B44:C44"/>
  </mergeCells>
  <conditionalFormatting sqref="F41:H41 F21:H39 F19:H19 F17:H17 F14:H15 F12:H12 F10:H10 F8:H8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17F90"/>
  </sheetPr>
  <dimension ref="A1:M31"/>
  <sheetViews>
    <sheetView showZero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421875" style="9" customWidth="1"/>
    <col min="2" max="2" width="47.140625" style="48" customWidth="1"/>
    <col min="3" max="3" width="14.421875" style="9" customWidth="1"/>
    <col min="4" max="4" width="19.57421875" style="9" customWidth="1"/>
    <col min="5" max="5" width="12.00390625" style="9" customWidth="1"/>
    <col min="6" max="6" width="15.00390625" style="9" customWidth="1"/>
    <col min="7" max="8" width="14.00390625" style="9" customWidth="1"/>
    <col min="9" max="9" width="17.28125" style="9" customWidth="1"/>
    <col min="10" max="10" width="16.00390625" style="9" customWidth="1"/>
    <col min="11" max="11" width="15.00390625" style="9" customWidth="1"/>
    <col min="12" max="12" width="34.00390625" style="9" customWidth="1"/>
    <col min="13" max="13" width="18.8515625" style="9" customWidth="1"/>
    <col min="14" max="14" width="42.57421875" style="9" customWidth="1"/>
    <col min="15" max="16384" width="9.140625" style="9" customWidth="1"/>
  </cols>
  <sheetData>
    <row r="1" spans="1:12" s="4" customFormat="1" ht="24" customHeight="1">
      <c r="A1" s="170" t="s">
        <v>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4" customFormat="1" ht="18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" customHeight="1" thickBot="1">
      <c r="A3" s="179" t="s">
        <v>60</v>
      </c>
      <c r="B3" s="179"/>
      <c r="C3" s="5"/>
      <c r="D3" s="5"/>
      <c r="E3" s="6"/>
      <c r="F3" s="7"/>
      <c r="G3" s="7"/>
      <c r="H3" s="7"/>
      <c r="I3" s="7"/>
      <c r="J3" s="5"/>
      <c r="K3" s="6"/>
      <c r="L3" s="8">
        <v>43309</v>
      </c>
    </row>
    <row r="4" spans="1:12" ht="57.75" customHeight="1" thickBot="1" thickTop="1">
      <c r="A4" s="10" t="s">
        <v>5</v>
      </c>
      <c r="B4" s="10" t="s">
        <v>0</v>
      </c>
      <c r="C4" s="10" t="s">
        <v>1</v>
      </c>
      <c r="D4" s="10" t="s">
        <v>2</v>
      </c>
      <c r="E4" s="10" t="s">
        <v>4</v>
      </c>
      <c r="F4" s="10" t="s">
        <v>61</v>
      </c>
      <c r="G4" s="11" t="s">
        <v>62</v>
      </c>
      <c r="H4" s="11" t="s">
        <v>63</v>
      </c>
      <c r="I4" s="10" t="s">
        <v>64</v>
      </c>
      <c r="J4" s="10" t="s">
        <v>71</v>
      </c>
      <c r="K4" s="10" t="s">
        <v>70</v>
      </c>
      <c r="L4" s="10" t="s">
        <v>3</v>
      </c>
    </row>
    <row r="5" spans="1:12" ht="20.25" customHeight="1" thickTop="1">
      <c r="A5" s="172" t="s">
        <v>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ht="24.75" customHeight="1">
      <c r="A6" s="175" t="s">
        <v>22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.75" customHeight="1">
      <c r="A7" s="161" t="s">
        <v>68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ht="15.75">
      <c r="A8" s="12"/>
      <c r="B8" s="13"/>
      <c r="C8" s="12"/>
      <c r="D8" s="12"/>
      <c r="E8" s="12"/>
      <c r="F8" s="1"/>
      <c r="G8" s="14"/>
      <c r="H8" s="14"/>
      <c r="I8" s="16">
        <f>MAX(F8,G8,H8)</f>
        <v>0</v>
      </c>
      <c r="J8" s="15"/>
      <c r="K8" s="3">
        <f>J8*I8</f>
        <v>0</v>
      </c>
      <c r="L8" s="12"/>
    </row>
    <row r="9" spans="1:12" ht="30.75" customHeight="1">
      <c r="A9" s="176" t="s">
        <v>23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8"/>
    </row>
    <row r="10" spans="1:12" ht="15.75">
      <c r="A10" s="161" t="s">
        <v>68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ht="15.75">
      <c r="A11" s="12">
        <v>1</v>
      </c>
      <c r="B11" s="13" t="s">
        <v>114</v>
      </c>
      <c r="C11" s="57">
        <v>29657</v>
      </c>
      <c r="D11" s="12"/>
      <c r="E11" s="12">
        <v>54.9</v>
      </c>
      <c r="F11" s="1">
        <v>27.5</v>
      </c>
      <c r="G11" s="14"/>
      <c r="H11" s="14"/>
      <c r="I11" s="52">
        <v>52</v>
      </c>
      <c r="J11" s="15"/>
      <c r="K11" s="51">
        <f>J11*I11</f>
        <v>0</v>
      </c>
      <c r="L11" s="12"/>
    </row>
    <row r="12" spans="1:12" ht="15.75">
      <c r="A12" s="12"/>
      <c r="B12" s="13"/>
      <c r="C12" s="12"/>
      <c r="D12" s="12"/>
      <c r="E12" s="12"/>
      <c r="F12" s="1"/>
      <c r="G12" s="14"/>
      <c r="H12" s="14"/>
      <c r="I12" s="52">
        <f>MAX(F12,G12,H12)</f>
        <v>0</v>
      </c>
      <c r="J12" s="15"/>
      <c r="K12" s="51">
        <f>J12*I12</f>
        <v>0</v>
      </c>
      <c r="L12" s="12"/>
    </row>
    <row r="13" spans="1:12" ht="20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5" spans="2:13" ht="15.75">
      <c r="B15" s="169" t="s">
        <v>58</v>
      </c>
      <c r="C15" s="169"/>
      <c r="D15" s="19">
        <v>1</v>
      </c>
      <c r="E15" s="20"/>
      <c r="F15" s="21"/>
      <c r="G15" s="22"/>
      <c r="H15" s="23"/>
      <c r="I15" s="21"/>
      <c r="J15" s="24"/>
      <c r="K15" s="24"/>
      <c r="L15" s="24"/>
      <c r="M15" s="24"/>
    </row>
    <row r="16" spans="1:13" ht="15">
      <c r="A16" s="25"/>
      <c r="B16" s="26"/>
      <c r="C16" s="27"/>
      <c r="D16" s="27"/>
      <c r="H16" s="28"/>
      <c r="I16" s="29"/>
      <c r="J16" s="30"/>
      <c r="K16" s="30"/>
      <c r="L16" s="24"/>
      <c r="M16" s="24"/>
    </row>
    <row r="17" spans="1:13" ht="18">
      <c r="A17" s="31"/>
      <c r="B17" s="168" t="s">
        <v>65</v>
      </c>
      <c r="C17" s="168"/>
      <c r="D17" s="168"/>
      <c r="H17" s="28"/>
      <c r="I17" s="29"/>
      <c r="J17" s="32"/>
      <c r="K17" s="33"/>
      <c r="L17" s="4"/>
      <c r="M17" s="4"/>
    </row>
    <row r="18" spans="1:12" ht="30.75" customHeight="1">
      <c r="A18" s="31"/>
      <c r="B18" s="34" t="s">
        <v>56</v>
      </c>
      <c r="C18" s="34" t="s">
        <v>57</v>
      </c>
      <c r="D18" s="35" t="s">
        <v>55</v>
      </c>
      <c r="G18" s="28"/>
      <c r="H18" s="29"/>
      <c r="I18" s="36"/>
      <c r="J18" s="33"/>
      <c r="K18" s="4"/>
      <c r="L18" s="4"/>
    </row>
    <row r="19" spans="1:12" ht="18" customHeight="1">
      <c r="A19" s="31"/>
      <c r="B19" s="37"/>
      <c r="C19" s="38">
        <v>1</v>
      </c>
      <c r="D19" s="54">
        <f>LARGE($K$8:$K$8,1)</f>
        <v>0</v>
      </c>
      <c r="G19" s="28"/>
      <c r="H19" s="29"/>
      <c r="I19" s="39"/>
      <c r="J19" s="40"/>
      <c r="K19" s="41"/>
      <c r="L19" s="41"/>
    </row>
    <row r="20" spans="1:12" ht="18" customHeight="1">
      <c r="A20" s="31"/>
      <c r="B20" s="37"/>
      <c r="C20" s="38">
        <v>2</v>
      </c>
      <c r="D20" s="54" t="e">
        <f>LARGE($K$8:$K$8,2)</f>
        <v>#NUM!</v>
      </c>
      <c r="G20" s="28"/>
      <c r="H20" s="29"/>
      <c r="I20" s="39"/>
      <c r="J20" s="40"/>
      <c r="K20" s="41"/>
      <c r="L20" s="41"/>
    </row>
    <row r="21" spans="1:7" ht="18.75" customHeight="1">
      <c r="A21" s="31"/>
      <c r="B21" s="37"/>
      <c r="C21" s="38">
        <v>3</v>
      </c>
      <c r="D21" s="54" t="e">
        <f>LARGE($K$8:$K$8,3)</f>
        <v>#NUM!</v>
      </c>
      <c r="E21" s="29"/>
      <c r="F21" s="42"/>
      <c r="G21" s="18"/>
    </row>
    <row r="22" spans="1:8" ht="15.75" customHeight="1">
      <c r="A22" s="31"/>
      <c r="B22" s="26"/>
      <c r="C22" s="27"/>
      <c r="D22" s="27"/>
      <c r="E22" s="43"/>
      <c r="F22" s="29"/>
      <c r="G22" s="42"/>
      <c r="H22" s="18"/>
    </row>
    <row r="23" spans="1:8" ht="15.75" customHeight="1">
      <c r="A23" s="31"/>
      <c r="B23" s="26"/>
      <c r="C23" s="27"/>
      <c r="D23" s="27"/>
      <c r="E23" s="43"/>
      <c r="F23" s="29"/>
      <c r="G23" s="42"/>
      <c r="H23" s="18"/>
    </row>
    <row r="24" spans="1:8" ht="15.75" customHeight="1">
      <c r="A24" s="31"/>
      <c r="B24" s="168" t="s">
        <v>66</v>
      </c>
      <c r="C24" s="168"/>
      <c r="D24" s="168"/>
      <c r="E24" s="43"/>
      <c r="F24" s="29"/>
      <c r="G24" s="42"/>
      <c r="H24" s="18"/>
    </row>
    <row r="25" spans="1:8" ht="15.75" customHeight="1">
      <c r="A25" s="31"/>
      <c r="B25" s="34" t="s">
        <v>56</v>
      </c>
      <c r="C25" s="34" t="s">
        <v>57</v>
      </c>
      <c r="D25" s="35" t="s">
        <v>55</v>
      </c>
      <c r="E25" s="43"/>
      <c r="F25" s="29"/>
      <c r="G25" s="42"/>
      <c r="H25" s="18"/>
    </row>
    <row r="26" spans="1:8" ht="15.75" customHeight="1">
      <c r="A26" s="31"/>
      <c r="B26" s="37"/>
      <c r="C26" s="38">
        <v>1</v>
      </c>
      <c r="D26" s="54">
        <f>LARGE($K$11:$K$12,1)</f>
        <v>0</v>
      </c>
      <c r="E26" s="43"/>
      <c r="F26" s="29"/>
      <c r="G26" s="42"/>
      <c r="H26" s="18"/>
    </row>
    <row r="27" spans="1:8" ht="15.75" customHeight="1">
      <c r="A27" s="31"/>
      <c r="B27" s="37"/>
      <c r="C27" s="38">
        <v>2</v>
      </c>
      <c r="D27" s="54">
        <f>LARGE($K$11:$K$12,2)</f>
        <v>0</v>
      </c>
      <c r="E27" s="43"/>
      <c r="F27" s="29"/>
      <c r="G27" s="42"/>
      <c r="H27" s="18"/>
    </row>
    <row r="28" spans="1:8" ht="15.75" customHeight="1">
      <c r="A28" s="31"/>
      <c r="B28" s="37"/>
      <c r="C28" s="38">
        <v>3</v>
      </c>
      <c r="D28" s="54" t="e">
        <f>LARGE($K$11:$K$12,3)</f>
        <v>#NUM!</v>
      </c>
      <c r="E28" s="43"/>
      <c r="F28" s="29"/>
      <c r="G28" s="42"/>
      <c r="H28" s="18"/>
    </row>
    <row r="29" spans="1:8" ht="15.75" customHeight="1">
      <c r="A29" s="31"/>
      <c r="B29" s="26"/>
      <c r="C29" s="27"/>
      <c r="D29" s="27"/>
      <c r="E29" s="43"/>
      <c r="F29" s="29"/>
      <c r="G29" s="42"/>
      <c r="H29" s="18"/>
    </row>
    <row r="30" spans="1:12" ht="18">
      <c r="A30" s="44"/>
      <c r="B30" s="159" t="s">
        <v>8</v>
      </c>
      <c r="C30" s="159"/>
      <c r="D30" s="45"/>
      <c r="E30" s="46"/>
      <c r="F30" s="47"/>
      <c r="G30" s="46"/>
      <c r="H30" s="46"/>
      <c r="I30" s="166" t="s">
        <v>53</v>
      </c>
      <c r="J30" s="167"/>
      <c r="K30" s="167"/>
      <c r="L30" s="167"/>
    </row>
    <row r="31" spans="1:12" ht="18">
      <c r="A31" s="46"/>
      <c r="B31" s="159" t="s">
        <v>9</v>
      </c>
      <c r="C31" s="159"/>
      <c r="D31" s="45"/>
      <c r="E31" s="46"/>
      <c r="F31" s="47"/>
      <c r="G31" s="46"/>
      <c r="H31" s="46"/>
      <c r="I31" s="164" t="s">
        <v>54</v>
      </c>
      <c r="J31" s="165"/>
      <c r="K31" s="165"/>
      <c r="L31" s="165"/>
    </row>
  </sheetData>
  <sheetProtection selectLockedCells="1"/>
  <mergeCells count="16">
    <mergeCell ref="A9:L9"/>
    <mergeCell ref="A10:L10"/>
    <mergeCell ref="A1:L1"/>
    <mergeCell ref="B31:C31"/>
    <mergeCell ref="I31:L31"/>
    <mergeCell ref="A2:L2"/>
    <mergeCell ref="A3:B3"/>
    <mergeCell ref="A5:L5"/>
    <mergeCell ref="A6:L6"/>
    <mergeCell ref="A7:L7"/>
    <mergeCell ref="B24:D24"/>
    <mergeCell ref="B30:C30"/>
    <mergeCell ref="I30:L30"/>
    <mergeCell ref="A13:L13"/>
    <mergeCell ref="B15:C15"/>
    <mergeCell ref="B17:D17"/>
  </mergeCells>
  <conditionalFormatting sqref="F8:H12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Андрей</cp:lastModifiedBy>
  <cp:lastPrinted>2016-05-08T13:39:29Z</cp:lastPrinted>
  <dcterms:created xsi:type="dcterms:W3CDTF">2011-10-25T17:32:19Z</dcterms:created>
  <dcterms:modified xsi:type="dcterms:W3CDTF">2018-08-28T05:44:35Z</dcterms:modified>
  <cp:category/>
  <cp:version/>
  <cp:contentType/>
  <cp:contentStatus/>
</cp:coreProperties>
</file>