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636" activeTab="3"/>
  </bookViews>
  <sheets>
    <sheet name="троеборье PL AMT RAW" sheetId="38" r:id="rId1"/>
    <sheet name="троеборье PL PRO RAW" sheetId="44" r:id="rId2"/>
    <sheet name="жим BP AMT RAW" sheetId="46" r:id="rId3"/>
    <sheet name="жим BP PRO RAW" sheetId="48" r:id="rId4"/>
    <sheet name="Русский жим AMT&amp;PRO" sheetId="35" r:id="rId5"/>
    <sheet name="Командное" sheetId="42" r:id="rId6"/>
    <sheet name="Тренерское" sheetId="43" r:id="rId7"/>
  </sheets>
  <definedNames>
    <definedName name="_xlnm._FilterDatabase" localSheetId="4" hidden="1">'Русский жим AMT&amp;PRO'!#REF!</definedName>
    <definedName name="_xlnm.Print_Area" localSheetId="2">'жим BP AMT RAW'!$H$1:$AD$4</definedName>
    <definedName name="_xlnm.Print_Area" localSheetId="3">'жим BP PRO RAW'!$E$1:$AC$4</definedName>
    <definedName name="_xlnm.Print_Area" localSheetId="4">'Русский жим AMT&amp;PRO'!$B$1:$Q$4</definedName>
    <definedName name="_xlnm.Print_Area" localSheetId="0">'троеборье PL AMT RAW'!$D$1:$AS$4</definedName>
    <definedName name="_xlnm.Print_Area" localSheetId="1">'троеборье PL PRO RAW'!$E$1:$AR$4</definedName>
  </definedNames>
  <calcPr calcId="152511"/>
  <fileRecoveryPr autoRecover="0"/>
</workbook>
</file>

<file path=xl/calcChain.xml><?xml version="1.0" encoding="utf-8"?>
<calcChain xmlns="http://schemas.openxmlformats.org/spreadsheetml/2006/main">
  <c r="G43" i="35"/>
  <c r="G45"/>
  <c r="G40"/>
  <c r="D34" i="48"/>
  <c r="D29"/>
  <c r="D26"/>
  <c r="D24"/>
  <c r="E66" i="46"/>
  <c r="G69"/>
  <c r="E65"/>
  <c r="E64"/>
  <c r="E63"/>
  <c r="E62"/>
  <c r="E61"/>
  <c r="E59"/>
  <c r="E58"/>
  <c r="O36" i="35"/>
  <c r="P36"/>
  <c r="O35"/>
  <c r="P35"/>
  <c r="O33"/>
  <c r="P33"/>
  <c r="O31"/>
  <c r="P31"/>
  <c r="O30"/>
  <c r="P30"/>
  <c r="O28"/>
  <c r="P28"/>
  <c r="O29"/>
  <c r="P29"/>
  <c r="O18"/>
  <c r="P18"/>
  <c r="O27"/>
  <c r="P27"/>
  <c r="O26"/>
  <c r="P26"/>
  <c r="O21"/>
  <c r="P21"/>
  <c r="O25"/>
  <c r="P25"/>
  <c r="O23"/>
  <c r="P23"/>
  <c r="O20"/>
  <c r="P20"/>
  <c r="O22"/>
  <c r="P22"/>
  <c r="O24"/>
  <c r="P24"/>
  <c r="O19"/>
  <c r="P19"/>
  <c r="O17"/>
  <c r="P17"/>
  <c r="O16"/>
  <c r="P16"/>
  <c r="O15"/>
  <c r="P15"/>
  <c r="O14"/>
  <c r="P14"/>
  <c r="O8"/>
  <c r="P8"/>
  <c r="O12"/>
  <c r="P12"/>
  <c r="O11"/>
  <c r="P11"/>
  <c r="O7"/>
  <c r="P7"/>
  <c r="O6"/>
  <c r="P6"/>
  <c r="O10"/>
  <c r="P10"/>
  <c r="O9"/>
  <c r="P9"/>
  <c r="AE39" i="46"/>
  <c r="AD35"/>
  <c r="AE51"/>
  <c r="AE54"/>
  <c r="AE53"/>
  <c r="AE47"/>
  <c r="AE46"/>
  <c r="AE48"/>
  <c r="AE34"/>
  <c r="AE7"/>
  <c r="AD8"/>
  <c r="AD6"/>
  <c r="AD17" i="48"/>
  <c r="AD16"/>
  <c r="AD8"/>
  <c r="AD9"/>
  <c r="AC9"/>
  <c r="AC12"/>
  <c r="AC6"/>
  <c r="AC8"/>
  <c r="AC10"/>
  <c r="AC18"/>
  <c r="AC19"/>
  <c r="AC14"/>
  <c r="AC13"/>
  <c r="AT19" i="44"/>
  <c r="AD47" i="46"/>
  <c r="AD43"/>
  <c r="AD44"/>
  <c r="AD49"/>
  <c r="AD46"/>
  <c r="AD48"/>
  <c r="AD39"/>
  <c r="AD42"/>
  <c r="AD37"/>
  <c r="AD40"/>
  <c r="AD41"/>
  <c r="AD54"/>
  <c r="AD53"/>
  <c r="AD52"/>
  <c r="AD30"/>
  <c r="AD25"/>
  <c r="AD26"/>
  <c r="AD28"/>
  <c r="AD29"/>
  <c r="AD27"/>
  <c r="AD31"/>
  <c r="AD24"/>
  <c r="AD22"/>
  <c r="AD23"/>
  <c r="AD20"/>
  <c r="AD13"/>
  <c r="AD11"/>
  <c r="AD10"/>
  <c r="AD7"/>
  <c r="AD21"/>
  <c r="AD32"/>
  <c r="AC7" i="48"/>
  <c r="AD34" i="46"/>
  <c r="AD16"/>
  <c r="AD12"/>
  <c r="AC21" i="48"/>
  <c r="AC20"/>
  <c r="AC17"/>
  <c r="AC15"/>
  <c r="AC16"/>
  <c r="AC11"/>
  <c r="AD55" i="46"/>
  <c r="AD51"/>
  <c r="AD45"/>
  <c r="AD50"/>
  <c r="AD36"/>
  <c r="AD38"/>
  <c r="AD33"/>
  <c r="AD19"/>
  <c r="AD18"/>
  <c r="AD14"/>
  <c r="AD15"/>
  <c r="AD9"/>
  <c r="AS24" i="44"/>
  <c r="AQ34"/>
  <c r="AJ34"/>
  <c r="AR34" s="1"/>
  <c r="AS34" s="1"/>
  <c r="AI34"/>
  <c r="AC34"/>
  <c r="AQ33"/>
  <c r="AJ33"/>
  <c r="AR33"/>
  <c r="AS33"/>
  <c r="AI33"/>
  <c r="AC33"/>
  <c r="AQ32"/>
  <c r="AJ32"/>
  <c r="AK32"/>
  <c r="AI32"/>
  <c r="AC32"/>
  <c r="AQ31"/>
  <c r="AJ31"/>
  <c r="AK31"/>
  <c r="AI31"/>
  <c r="AC31"/>
  <c r="AQ30"/>
  <c r="AJ30"/>
  <c r="AK30"/>
  <c r="AI30"/>
  <c r="AC30"/>
  <c r="AQ29"/>
  <c r="AJ29"/>
  <c r="AR29"/>
  <c r="AS29"/>
  <c r="AI29"/>
  <c r="AC29"/>
  <c r="AQ28"/>
  <c r="AJ28"/>
  <c r="AK28"/>
  <c r="AI28"/>
  <c r="AC28"/>
  <c r="AQ27"/>
  <c r="AJ27"/>
  <c r="AR27"/>
  <c r="AS27"/>
  <c r="AI27"/>
  <c r="AC27"/>
  <c r="AR54" i="38"/>
  <c r="AK54"/>
  <c r="AL54"/>
  <c r="AJ54"/>
  <c r="AD54"/>
  <c r="AR53"/>
  <c r="AK53"/>
  <c r="AS53"/>
  <c r="AJ53"/>
  <c r="AD53"/>
  <c r="AR52"/>
  <c r="AK52"/>
  <c r="AL52"/>
  <c r="AJ52"/>
  <c r="AD52"/>
  <c r="AR51"/>
  <c r="AK51"/>
  <c r="AL51"/>
  <c r="AJ51"/>
  <c r="AD51"/>
  <c r="AR50"/>
  <c r="AK50"/>
  <c r="AL50"/>
  <c r="AJ50"/>
  <c r="AD50"/>
  <c r="AR49"/>
  <c r="AK49"/>
  <c r="AL49"/>
  <c r="AJ49"/>
  <c r="AD49"/>
  <c r="AR48"/>
  <c r="AK48"/>
  <c r="AS48"/>
  <c r="AT48"/>
  <c r="AJ48"/>
  <c r="AD48"/>
  <c r="AR47"/>
  <c r="AK47"/>
  <c r="AS47"/>
  <c r="AT47"/>
  <c r="AJ47"/>
  <c r="AD47"/>
  <c r="AR46"/>
  <c r="AK46"/>
  <c r="AL46"/>
  <c r="AJ46"/>
  <c r="AD46"/>
  <c r="AR43"/>
  <c r="AK43"/>
  <c r="AS43"/>
  <c r="AT43"/>
  <c r="AJ43"/>
  <c r="AD43"/>
  <c r="AR42"/>
  <c r="AK42"/>
  <c r="AS42"/>
  <c r="AT42"/>
  <c r="AJ42"/>
  <c r="AD42"/>
  <c r="AR41"/>
  <c r="AK41"/>
  <c r="AL41"/>
  <c r="AJ41"/>
  <c r="AD41"/>
  <c r="AR40"/>
  <c r="AK40"/>
  <c r="AS40"/>
  <c r="AT40"/>
  <c r="AJ40"/>
  <c r="AD40"/>
  <c r="AU53"/>
  <c r="AT53"/>
  <c r="AS49"/>
  <c r="AT49"/>
  <c r="AR31" i="44"/>
  <c r="AS31"/>
  <c r="AK27"/>
  <c r="AR28"/>
  <c r="AR30"/>
  <c r="AK29"/>
  <c r="AK34"/>
  <c r="AR32"/>
  <c r="AK33"/>
  <c r="AS51" i="38"/>
  <c r="AT51"/>
  <c r="AS50"/>
  <c r="AT50"/>
  <c r="AL48"/>
  <c r="AS52"/>
  <c r="AT52"/>
  <c r="AL47"/>
  <c r="AL53"/>
  <c r="AS46"/>
  <c r="AT46"/>
  <c r="AS54"/>
  <c r="AT54"/>
  <c r="AL40"/>
  <c r="AS41"/>
  <c r="AT41"/>
  <c r="AL43"/>
  <c r="AL42"/>
  <c r="AS30" i="44"/>
  <c r="AT30"/>
  <c r="AS32"/>
  <c r="AT32"/>
  <c r="AS28"/>
  <c r="AT28"/>
  <c r="AQ24"/>
  <c r="AJ24"/>
  <c r="AI24"/>
  <c r="AQ23"/>
  <c r="AJ23"/>
  <c r="AI23"/>
  <c r="AQ21"/>
  <c r="AJ21"/>
  <c r="AR21"/>
  <c r="AS21"/>
  <c r="AI21"/>
  <c r="AQ20"/>
  <c r="AJ20"/>
  <c r="AR20"/>
  <c r="AI20"/>
  <c r="AQ22"/>
  <c r="AJ22"/>
  <c r="AR22"/>
  <c r="AI22"/>
  <c r="AS22"/>
  <c r="AT22"/>
  <c r="AS20"/>
  <c r="AT20"/>
  <c r="AR23"/>
  <c r="AS23"/>
  <c r="AK24"/>
  <c r="AK23"/>
  <c r="AK21"/>
  <c r="AK20"/>
  <c r="AK22"/>
  <c r="AR36" i="38"/>
  <c r="AR27"/>
  <c r="AD31"/>
  <c r="AR37"/>
  <c r="AK37"/>
  <c r="AS37"/>
  <c r="AT37"/>
  <c r="AJ37"/>
  <c r="AD37"/>
  <c r="AK36"/>
  <c r="AS36"/>
  <c r="AJ36"/>
  <c r="AD36"/>
  <c r="AR35"/>
  <c r="AK35"/>
  <c r="AL35"/>
  <c r="AJ35"/>
  <c r="AD35"/>
  <c r="AR34"/>
  <c r="AK34"/>
  <c r="AL34"/>
  <c r="AJ34"/>
  <c r="AD34"/>
  <c r="AR33"/>
  <c r="AK33"/>
  <c r="AS33"/>
  <c r="AT33"/>
  <c r="AJ33"/>
  <c r="AD33"/>
  <c r="AR32"/>
  <c r="AK32"/>
  <c r="AS32"/>
  <c r="AT32"/>
  <c r="AJ32"/>
  <c r="AD32"/>
  <c r="AR30"/>
  <c r="AK30"/>
  <c r="AS30"/>
  <c r="AT30"/>
  <c r="AJ30"/>
  <c r="AD30"/>
  <c r="AR29"/>
  <c r="AK29"/>
  <c r="AL29"/>
  <c r="AJ29"/>
  <c r="AD29"/>
  <c r="AK27"/>
  <c r="AS27"/>
  <c r="AT27"/>
  <c r="AJ27"/>
  <c r="AD27"/>
  <c r="AR21"/>
  <c r="AR22"/>
  <c r="AR23"/>
  <c r="AR24"/>
  <c r="AR25"/>
  <c r="AR28"/>
  <c r="AJ21"/>
  <c r="AK21"/>
  <c r="AL21"/>
  <c r="AJ22"/>
  <c r="AK22"/>
  <c r="AL22"/>
  <c r="AJ23"/>
  <c r="AK23"/>
  <c r="AL23"/>
  <c r="AJ24"/>
  <c r="AK24"/>
  <c r="AL24"/>
  <c r="AJ25"/>
  <c r="AK25"/>
  <c r="AL25"/>
  <c r="AD24"/>
  <c r="AD23"/>
  <c r="AD22"/>
  <c r="AD21"/>
  <c r="AJ10" i="44"/>
  <c r="AR10"/>
  <c r="AI10"/>
  <c r="AC10"/>
  <c r="AJ12"/>
  <c r="AR12"/>
  <c r="AI12"/>
  <c r="AC12"/>
  <c r="AJ7"/>
  <c r="AK7"/>
  <c r="AI7"/>
  <c r="AC7"/>
  <c r="AJ8"/>
  <c r="AK8"/>
  <c r="AI8"/>
  <c r="AC8"/>
  <c r="AJ14"/>
  <c r="AR14"/>
  <c r="AS14"/>
  <c r="AI14"/>
  <c r="AC14"/>
  <c r="AJ13"/>
  <c r="AR13"/>
  <c r="AS13"/>
  <c r="AI13"/>
  <c r="AC13"/>
  <c r="AK16" i="38"/>
  <c r="AS16"/>
  <c r="AT16"/>
  <c r="AJ16"/>
  <c r="AD16"/>
  <c r="AK18"/>
  <c r="AL18"/>
  <c r="AJ18"/>
  <c r="AD18"/>
  <c r="AK19"/>
  <c r="AL19"/>
  <c r="AJ19"/>
  <c r="AD19"/>
  <c r="AK17"/>
  <c r="AL17"/>
  <c r="AJ17"/>
  <c r="AD17"/>
  <c r="AQ18" i="44"/>
  <c r="AJ18"/>
  <c r="AI18"/>
  <c r="AQ19"/>
  <c r="AJ19"/>
  <c r="AS19"/>
  <c r="AI19"/>
  <c r="AQ17"/>
  <c r="AK17"/>
  <c r="AS17"/>
  <c r="AJ17"/>
  <c r="AJ11"/>
  <c r="AI11"/>
  <c r="AC11"/>
  <c r="AJ9"/>
  <c r="AK9"/>
  <c r="AI9"/>
  <c r="AC9"/>
  <c r="AT36" i="38"/>
  <c r="AU36"/>
  <c r="AS12" i="44"/>
  <c r="AT12"/>
  <c r="AS10"/>
  <c r="AT10"/>
  <c r="AL33" i="38"/>
  <c r="AS34"/>
  <c r="AT34"/>
  <c r="AL36"/>
  <c r="AS29"/>
  <c r="AT29"/>
  <c r="AS35"/>
  <c r="AT35"/>
  <c r="AL32"/>
  <c r="AL30"/>
  <c r="AL27"/>
  <c r="AL37"/>
  <c r="AS17"/>
  <c r="AT17"/>
  <c r="AL16"/>
  <c r="AS18"/>
  <c r="AU18"/>
  <c r="AS19"/>
  <c r="AT19"/>
  <c r="AR8" i="44"/>
  <c r="AR7"/>
  <c r="AS7"/>
  <c r="AK14"/>
  <c r="AK12"/>
  <c r="AK10"/>
  <c r="AK13"/>
  <c r="AR9"/>
  <c r="AS9"/>
  <c r="AL17"/>
  <c r="AS18"/>
  <c r="AK18"/>
  <c r="AR11"/>
  <c r="AS11"/>
  <c r="AK11"/>
  <c r="AK19"/>
  <c r="AD8" i="38"/>
  <c r="AT18"/>
  <c r="AS8" i="44"/>
  <c r="AT8"/>
  <c r="AR31" i="38"/>
  <c r="AK31"/>
  <c r="AS31"/>
  <c r="AT31"/>
  <c r="AJ31"/>
  <c r="AK28"/>
  <c r="AJ28"/>
  <c r="AD28"/>
  <c r="AD25"/>
  <c r="AK15"/>
  <c r="AL15"/>
  <c r="AJ15"/>
  <c r="AD15"/>
  <c r="AJ14"/>
  <c r="AK14"/>
  <c r="AJ13"/>
  <c r="AK13"/>
  <c r="AJ12"/>
  <c r="AK12"/>
  <c r="AJ11"/>
  <c r="AK11"/>
  <c r="AK7"/>
  <c r="AS7"/>
  <c r="AT7"/>
  <c r="AJ7"/>
  <c r="AD7"/>
  <c r="AK9"/>
  <c r="AS9"/>
  <c r="AT9"/>
  <c r="AJ9"/>
  <c r="AD9"/>
  <c r="AK6"/>
  <c r="AS6"/>
  <c r="AT6"/>
  <c r="AJ6"/>
  <c r="AD6"/>
  <c r="AK8"/>
  <c r="AS8"/>
  <c r="AT8"/>
  <c r="AJ8"/>
  <c r="AS28"/>
  <c r="AL6"/>
  <c r="AL7"/>
  <c r="AL9"/>
  <c r="AL11"/>
  <c r="AS11"/>
  <c r="AT11"/>
  <c r="AL14"/>
  <c r="AS14"/>
  <c r="AT14"/>
  <c r="AL13"/>
  <c r="AS13"/>
  <c r="AT13"/>
  <c r="AL12"/>
  <c r="AS12"/>
  <c r="AT12"/>
  <c r="AL8"/>
  <c r="AD11"/>
  <c r="AD12"/>
  <c r="AD13"/>
  <c r="AD14"/>
  <c r="AS15"/>
  <c r="AT15"/>
  <c r="AL28"/>
  <c r="AL31"/>
  <c r="AT28"/>
  <c r="AU28"/>
</calcChain>
</file>

<file path=xl/sharedStrings.xml><?xml version="1.0" encoding="utf-8"?>
<sst xmlns="http://schemas.openxmlformats.org/spreadsheetml/2006/main" count="1915" uniqueCount="350">
  <si>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</si>
  <si>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</si>
  <si>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</si>
  <si>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</si>
  <si>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</si>
  <si>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</si>
  <si>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</si>
  <si>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</si>
  <si>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</si>
  <si>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</si>
  <si>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</si>
  <si>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</si>
  <si>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</si>
  <si>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</si>
  <si>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</si>
  <si>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</si>
  <si>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</si>
  <si>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</si>
  <si>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masters 40-44</t>
  </si>
  <si>
    <t>Команда</t>
  </si>
  <si>
    <t>ДК</t>
  </si>
  <si>
    <t>Дивизион</t>
  </si>
  <si>
    <t>Тренер</t>
  </si>
  <si>
    <t xml:space="preserve"> </t>
  </si>
  <si>
    <t>PRO</t>
  </si>
  <si>
    <t>junior</t>
  </si>
  <si>
    <t>Улан-Удэ</t>
  </si>
  <si>
    <t>RAW</t>
  </si>
  <si>
    <t>1 open</t>
  </si>
  <si>
    <t>2 open</t>
  </si>
  <si>
    <t>3 open</t>
  </si>
  <si>
    <t>AMT</t>
  </si>
  <si>
    <t>Руслан</t>
  </si>
  <si>
    <t>Любители</t>
  </si>
  <si>
    <t>Профессионалы</t>
  </si>
  <si>
    <t>Русский жим ЛЮБ и ПРО</t>
  </si>
  <si>
    <t>Коэф.</t>
  </si>
  <si>
    <t>ВЕС</t>
  </si>
  <si>
    <t>ПОВТ</t>
  </si>
  <si>
    <t>ТОННАЖ</t>
  </si>
  <si>
    <t>КА</t>
  </si>
  <si>
    <t>RBP</t>
  </si>
  <si>
    <t>masters</t>
  </si>
  <si>
    <t>-</t>
  </si>
  <si>
    <t>Дозаявка в открытую</t>
  </si>
  <si>
    <t>Фамилия</t>
  </si>
  <si>
    <t>Имя</t>
  </si>
  <si>
    <t>Отчество</t>
  </si>
  <si>
    <t>Исакова</t>
  </si>
  <si>
    <t>Мария</t>
  </si>
  <si>
    <t>Эдуардовна</t>
  </si>
  <si>
    <t>Данишек</t>
  </si>
  <si>
    <t>Любовь</t>
  </si>
  <si>
    <t>Владимировна</t>
  </si>
  <si>
    <t>Кислицина</t>
  </si>
  <si>
    <t>Марина</t>
  </si>
  <si>
    <t>Игоревна</t>
  </si>
  <si>
    <t>Белова</t>
  </si>
  <si>
    <t>Татьяна</t>
  </si>
  <si>
    <t>Евгеньевна</t>
  </si>
  <si>
    <t>Belykh team</t>
  </si>
  <si>
    <t>СК Fitness Land</t>
  </si>
  <si>
    <t>Teenage 18-19</t>
  </si>
  <si>
    <t>Open 24-39</t>
  </si>
  <si>
    <t>Junior 20-23</t>
  </si>
  <si>
    <t>возраст</t>
  </si>
  <si>
    <t>Пшеничников</t>
  </si>
  <si>
    <t>рекорд</t>
  </si>
  <si>
    <t>Комаров А.</t>
  </si>
  <si>
    <t>Пшеничников С.</t>
  </si>
  <si>
    <t>Белых А.</t>
  </si>
  <si>
    <t>Очки ком</t>
  </si>
  <si>
    <t>Очки трен</t>
  </si>
  <si>
    <t>Галин</t>
  </si>
  <si>
    <t>Александр</t>
  </si>
  <si>
    <t>Андреевич</t>
  </si>
  <si>
    <t>СК ЦБ</t>
  </si>
  <si>
    <t>Teenage 16-17</t>
  </si>
  <si>
    <t>Сафонов</t>
  </si>
  <si>
    <t>Василий</t>
  </si>
  <si>
    <t>СК Геракл</t>
  </si>
  <si>
    <t>Дружинин</t>
  </si>
  <si>
    <t>Роман</t>
  </si>
  <si>
    <t>Юрьевич</t>
  </si>
  <si>
    <t>город</t>
  </si>
  <si>
    <t>Братск</t>
  </si>
  <si>
    <t>Иркутск</t>
  </si>
  <si>
    <t>Вихоревка</t>
  </si>
  <si>
    <t>Гертель</t>
  </si>
  <si>
    <t>Яков</t>
  </si>
  <si>
    <t>Яковлевич</t>
  </si>
  <si>
    <t>Masters 40-44</t>
  </si>
  <si>
    <t>Комаров</t>
  </si>
  <si>
    <t>Виталий</t>
  </si>
  <si>
    <t>Владиславович</t>
  </si>
  <si>
    <t>Шураев</t>
  </si>
  <si>
    <t>Павел</t>
  </si>
  <si>
    <t>Дмитриевич</t>
  </si>
  <si>
    <t>Trifon team</t>
  </si>
  <si>
    <t>05,04,1991</t>
  </si>
  <si>
    <t>Бут</t>
  </si>
  <si>
    <t>Геннадьевич</t>
  </si>
  <si>
    <t>Груздев С.</t>
  </si>
  <si>
    <t>Гинтов Д.</t>
  </si>
  <si>
    <t>Комаров В.</t>
  </si>
  <si>
    <t>Трифонов А.</t>
  </si>
  <si>
    <t>кмс</t>
  </si>
  <si>
    <t>Сухов</t>
  </si>
  <si>
    <t>Николай</t>
  </si>
  <si>
    <t>Станиславович</t>
  </si>
  <si>
    <t xml:space="preserve">Михайловка </t>
  </si>
  <si>
    <t>Андрей</t>
  </si>
  <si>
    <t>Антонович</t>
  </si>
  <si>
    <t>Орлов</t>
  </si>
  <si>
    <t>Сергеевич</t>
  </si>
  <si>
    <t>Распутин</t>
  </si>
  <si>
    <t>Максим</t>
  </si>
  <si>
    <t>СК ARNI Athletic Studio</t>
  </si>
  <si>
    <t>25,11,1995</t>
  </si>
  <si>
    <t>Фархулин</t>
  </si>
  <si>
    <t>Федор</t>
  </si>
  <si>
    <t>Нуруллович</t>
  </si>
  <si>
    <t>04,12,1991</t>
  </si>
  <si>
    <t>Трифонов</t>
  </si>
  <si>
    <t>Аркадий</t>
  </si>
  <si>
    <t>Вячеславович</t>
  </si>
  <si>
    <t>29,12,1981</t>
  </si>
  <si>
    <t>мс</t>
  </si>
  <si>
    <t>Семёнов</t>
  </si>
  <si>
    <t>Васильевич</t>
  </si>
  <si>
    <t>Марченко</t>
  </si>
  <si>
    <t>Сергей</t>
  </si>
  <si>
    <t>Владимирович</t>
  </si>
  <si>
    <t>Павлюк</t>
  </si>
  <si>
    <t>Вадим</t>
  </si>
  <si>
    <t>Валерьевич</t>
  </si>
  <si>
    <t>Masters 50-54</t>
  </si>
  <si>
    <t>Позняков</t>
  </si>
  <si>
    <t>Кирилл</t>
  </si>
  <si>
    <t>Викторович</t>
  </si>
  <si>
    <t>рекрорд России</t>
  </si>
  <si>
    <t>Карлова</t>
  </si>
  <si>
    <t>Маргарита</t>
  </si>
  <si>
    <t>Юрьевна</t>
  </si>
  <si>
    <t>Семен</t>
  </si>
  <si>
    <t>Сайфиевич</t>
  </si>
  <si>
    <t>Салдаев</t>
  </si>
  <si>
    <t>Игорь</t>
  </si>
  <si>
    <t>Александрович</t>
  </si>
  <si>
    <t>Фархулин Ф.</t>
  </si>
  <si>
    <t>норматив разряд</t>
  </si>
  <si>
    <t>мс+15%</t>
  </si>
  <si>
    <t>3 юн</t>
  </si>
  <si>
    <t>1юн</t>
  </si>
  <si>
    <t>2 юн</t>
  </si>
  <si>
    <t>ten 2</t>
  </si>
  <si>
    <t>ten 1</t>
  </si>
  <si>
    <t>2 master</t>
  </si>
  <si>
    <t>2 open + 1 master</t>
  </si>
  <si>
    <t>1 master</t>
  </si>
  <si>
    <t>мс +5%</t>
  </si>
  <si>
    <t>мс +15%</t>
  </si>
  <si>
    <t>"Кубок восточной Сибири по пауэрлифтингу без экипировки и русскому жиму" 2018г. 21-22 апреля</t>
  </si>
  <si>
    <t>Троеборье, приседания, становая тяга безэкипировочные ПРО</t>
  </si>
  <si>
    <t>Троеборье, приседания, становая тяга безэкипировочные ЛЮБИТЕЛИ</t>
  </si>
  <si>
    <t>ЖИМ лежа безэкипировочный ЛЮБИТЕЛИ</t>
  </si>
  <si>
    <t>ЖИМ лежа безэкипировочный ПРО</t>
  </si>
  <si>
    <t>Зенкова</t>
  </si>
  <si>
    <t>Анастасия</t>
  </si>
  <si>
    <t>Васильевна</t>
  </si>
  <si>
    <t>СК Таежный</t>
  </si>
  <si>
    <t>Open 24-40</t>
  </si>
  <si>
    <t>Калинин Г.</t>
  </si>
  <si>
    <t>Маршалок</t>
  </si>
  <si>
    <t>Ольга</t>
  </si>
  <si>
    <t>Ворожищева Е.</t>
  </si>
  <si>
    <t>Кривякин</t>
  </si>
  <si>
    <t>Дмитрий</t>
  </si>
  <si>
    <t>Фролов</t>
  </si>
  <si>
    <t>Хомяков</t>
  </si>
  <si>
    <t>Иванович</t>
  </si>
  <si>
    <t>12,03,1991</t>
  </si>
  <si>
    <t>Лукашёв</t>
  </si>
  <si>
    <t>Тяжев П.</t>
  </si>
  <si>
    <t>Шаршавин</t>
  </si>
  <si>
    <t>Ворожищева</t>
  </si>
  <si>
    <t>Елена</t>
  </si>
  <si>
    <t>Александровна</t>
  </si>
  <si>
    <t>Потороченко</t>
  </si>
  <si>
    <t>Ирина</t>
  </si>
  <si>
    <t>Викторовна</t>
  </si>
  <si>
    <t>Петрова</t>
  </si>
  <si>
    <t>Анна</t>
  </si>
  <si>
    <t>Белявская</t>
  </si>
  <si>
    <t>Вячеславовна</t>
  </si>
  <si>
    <t>Гацко</t>
  </si>
  <si>
    <t>Александра</t>
  </si>
  <si>
    <t>Сергеевна</t>
  </si>
  <si>
    <t>СК Металлург</t>
  </si>
  <si>
    <t>Кургузов М.</t>
  </si>
  <si>
    <t>Шмаков</t>
  </si>
  <si>
    <t>Илья</t>
  </si>
  <si>
    <t>Романович</t>
  </si>
  <si>
    <t>Блинов</t>
  </si>
  <si>
    <t>Владислав</t>
  </si>
  <si>
    <t>Иванов</t>
  </si>
  <si>
    <t>Константин</t>
  </si>
  <si>
    <t>Вячиславович</t>
  </si>
  <si>
    <t>Томко</t>
  </si>
  <si>
    <t>Анатолий</t>
  </si>
  <si>
    <t>Гинтов</t>
  </si>
  <si>
    <t>Федорович</t>
  </si>
  <si>
    <t>Бирюков</t>
  </si>
  <si>
    <t>Николаевич</t>
  </si>
  <si>
    <t>СК Спарта</t>
  </si>
  <si>
    <t>Зверев Е.</t>
  </si>
  <si>
    <t>Коробов</t>
  </si>
  <si>
    <t>Николаев</t>
  </si>
  <si>
    <t>Шабанов</t>
  </si>
  <si>
    <t xml:space="preserve">Мартынов </t>
  </si>
  <si>
    <t>Амадей</t>
  </si>
  <si>
    <t>Олегович</t>
  </si>
  <si>
    <t>04,06,2001</t>
  </si>
  <si>
    <t>Кушнарев</t>
  </si>
  <si>
    <t>Никита</t>
  </si>
  <si>
    <t>Ворновский</t>
  </si>
  <si>
    <t>Филичев</t>
  </si>
  <si>
    <t>Корчагин</t>
  </si>
  <si>
    <t>Павлович</t>
  </si>
  <si>
    <t>Репухов</t>
  </si>
  <si>
    <t>СК «Чердак»</t>
  </si>
  <si>
    <t>Смертин</t>
  </si>
  <si>
    <t>Open 24-41</t>
  </si>
  <si>
    <t>Московских</t>
  </si>
  <si>
    <t>Антон</t>
  </si>
  <si>
    <t>СК Чердак</t>
  </si>
  <si>
    <t>Пятибратов</t>
  </si>
  <si>
    <t>Доча жим</t>
  </si>
  <si>
    <t>Баннов</t>
  </si>
  <si>
    <t>Junior 20-24</t>
  </si>
  <si>
    <t>Малицкий</t>
  </si>
  <si>
    <t>Домрачев</t>
  </si>
  <si>
    <t>Алексей</t>
  </si>
  <si>
    <t>Заико</t>
  </si>
  <si>
    <t>Эдуардович</t>
  </si>
  <si>
    <t>Калинин  Г.</t>
  </si>
  <si>
    <t>Зверев</t>
  </si>
  <si>
    <t>Евгений</t>
  </si>
  <si>
    <t>Евгеньевич</t>
  </si>
  <si>
    <t>Енкин</t>
  </si>
  <si>
    <t>Бибанаев</t>
  </si>
  <si>
    <t>Masters 45-49</t>
  </si>
  <si>
    <t>Калинин</t>
  </si>
  <si>
    <t>Григорий</t>
  </si>
  <si>
    <t>Михайлович</t>
  </si>
  <si>
    <t>Masters 65-69</t>
  </si>
  <si>
    <t>Лужнецкий</t>
  </si>
  <si>
    <t>Московских А.</t>
  </si>
  <si>
    <t>Яхонтов</t>
  </si>
  <si>
    <t>Игоревич</t>
  </si>
  <si>
    <t>Ковров</t>
  </si>
  <si>
    <t>Константинов</t>
  </si>
  <si>
    <t>Журенков</t>
  </si>
  <si>
    <t>Семён</t>
  </si>
  <si>
    <t>Савватеев</t>
  </si>
  <si>
    <t>Юрий</t>
  </si>
  <si>
    <t>Город</t>
  </si>
  <si>
    <t>Васильева Наталья Сергевна</t>
  </si>
  <si>
    <t>Попова Лариса Михайловна</t>
  </si>
  <si>
    <t>СК "Таежный"</t>
  </si>
  <si>
    <t>Шварц open</t>
  </si>
  <si>
    <t>Шварц master</t>
  </si>
  <si>
    <t>2 open + ten1</t>
  </si>
  <si>
    <t>3 master</t>
  </si>
  <si>
    <t>2 junior</t>
  </si>
  <si>
    <t>3 junior</t>
  </si>
  <si>
    <t>3 open + 2 master</t>
  </si>
  <si>
    <t>1 ten</t>
  </si>
  <si>
    <t>2 ten</t>
  </si>
  <si>
    <t>3 ten</t>
  </si>
  <si>
    <t>1 Junior</t>
  </si>
  <si>
    <t>2 Junior</t>
  </si>
  <si>
    <t xml:space="preserve"> 3 Junior</t>
  </si>
  <si>
    <t>итог</t>
  </si>
  <si>
    <t>Зеленцов Алексей Михайлович</t>
  </si>
  <si>
    <t>Петров Дмитрий Александрович</t>
  </si>
  <si>
    <t>Ширшак Виктория Михайловна</t>
  </si>
  <si>
    <t>Тычков Алексей Сергеевич</t>
  </si>
  <si>
    <t>Тайшет</t>
  </si>
  <si>
    <t>Гололобов Николай Леонидович</t>
  </si>
  <si>
    <t>Ковров Роман Евгеньевич</t>
  </si>
  <si>
    <t>СК "Геракл"</t>
  </si>
  <si>
    <t>Петров Владимир Александрович</t>
  </si>
  <si>
    <t>Васильченко Инга Владимировна</t>
  </si>
  <si>
    <t>Яковлев Михаил Андреевич</t>
  </si>
  <si>
    <t>Толмачев Алексей Викторович</t>
  </si>
  <si>
    <t>Булыгин Александр Васильевич</t>
  </si>
  <si>
    <t>Димов Дмитрий Валерьевич</t>
  </si>
  <si>
    <t>СК "Спарта"</t>
  </si>
  <si>
    <t>Свирин Максим Андреевич</t>
  </si>
  <si>
    <t>Махмадиев Шукрулло Бекович</t>
  </si>
  <si>
    <t>Зверев Евгений Евгеньевич</t>
  </si>
  <si>
    <t>Заико Константин Эдуардович</t>
  </si>
  <si>
    <t>Домрачев Алексей Олегович</t>
  </si>
  <si>
    <t>СК "Металлург"</t>
  </si>
  <si>
    <t>Бирюков Сергей Николаевич</t>
  </si>
  <si>
    <t>Гинтов Дмитрий Федорович</t>
  </si>
  <si>
    <t>Маршалок Ольга Васильевна</t>
  </si>
  <si>
    <t>Ворожищева Елена Александровна</t>
  </si>
  <si>
    <t>Белявская Анна Вячеславовна</t>
  </si>
  <si>
    <t>Зенкова Анастасия Васильевна</t>
  </si>
  <si>
    <t>Калинин Григорий Михайлович</t>
  </si>
  <si>
    <t>Корчагин Андрей Павлович</t>
  </si>
  <si>
    <t>Русский жим</t>
  </si>
  <si>
    <t>выполненные нормативы</t>
  </si>
  <si>
    <t>Женщины Любители</t>
  </si>
  <si>
    <t>МС</t>
  </si>
  <si>
    <t>КМС</t>
  </si>
  <si>
    <t>ЭЛИТА</t>
  </si>
  <si>
    <t>Мужчины Любители</t>
  </si>
  <si>
    <t>Б/Р</t>
  </si>
  <si>
    <t>МСМК</t>
  </si>
  <si>
    <t>Женщины ПРО</t>
  </si>
  <si>
    <t>Мужчины ПРО</t>
  </si>
  <si>
    <t>Очки команда</t>
  </si>
  <si>
    <t>Очки тренер</t>
  </si>
  <si>
    <t>Приседания  Женщины</t>
  </si>
  <si>
    <t>Приседания Мужчины</t>
  </si>
  <si>
    <t>Становая тяга Женщины</t>
  </si>
  <si>
    <t>Становая тяга Мужчины</t>
  </si>
  <si>
    <t>Троеборье Женщины</t>
  </si>
  <si>
    <t>Троеборье Мужчины</t>
  </si>
  <si>
    <t>кмс+15%</t>
  </si>
  <si>
    <t>Место open</t>
  </si>
  <si>
    <t>Жим лежа Мужчины</t>
  </si>
  <si>
    <t>Жим лежа Женщины</t>
  </si>
  <si>
    <t>мсмк</t>
  </si>
  <si>
    <t>мс+30%</t>
  </si>
  <si>
    <t>мс+10%</t>
  </si>
  <si>
    <t>мс+5%</t>
  </si>
  <si>
    <t>мсмк+5%</t>
  </si>
  <si>
    <t>кмс+5%</t>
  </si>
  <si>
    <t>рекорд России</t>
  </si>
  <si>
    <t>место open</t>
  </si>
  <si>
    <t>место по возрастной категории</t>
  </si>
  <si>
    <t>Место по возрастной категории</t>
  </si>
  <si>
    <t>да</t>
  </si>
  <si>
    <t>№</t>
  </si>
  <si>
    <t>в тренерском и командном первенстве спортсмен идет в зачет только один раз по наивысшему результату</t>
  </si>
  <si>
    <t>1 open + 1 junior</t>
  </si>
</sst>
</file>

<file path=xl/styles.xml><?xml version="1.0" encoding="utf-8"?>
<styleSheet xmlns="http://schemas.openxmlformats.org/spreadsheetml/2006/main">
  <numFmts count="1">
    <numFmt numFmtId="164" formatCode="0.0000"/>
  </numFmts>
  <fonts count="3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11"/>
      <color indexed="9"/>
      <name val="Calibri"/>
      <family val="2"/>
      <charset val="204"/>
    </font>
    <font>
      <b/>
      <strike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1"/>
      <color indexed="10"/>
      <name val="Arial"/>
      <family val="2"/>
      <charset val="204"/>
    </font>
    <font>
      <b/>
      <strike/>
      <sz val="11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theme="1"/>
      <name val="Arial"/>
      <family val="2"/>
      <charset val="204"/>
    </font>
    <font>
      <strike/>
      <sz val="11"/>
      <color rgb="FFFF0000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9976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FFCC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</cellStyleXfs>
  <cellXfs count="89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4" fontId="18" fillId="0" borderId="1" xfId="0" applyNumberFormat="1" applyFont="1" applyFill="1" applyBorder="1"/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6" fillId="0" borderId="2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14" fontId="18" fillId="0" borderId="7" xfId="0" applyNumberFormat="1" applyFont="1" applyFill="1" applyBorder="1"/>
    <xf numFmtId="1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164" fontId="20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left" vertical="center"/>
    </xf>
    <xf numFmtId="1" fontId="22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7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3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2" fillId="12" borderId="22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164" fontId="6" fillId="12" borderId="2" xfId="0" applyNumberFormat="1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2" fontId="2" fillId="12" borderId="2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left" vertical="center"/>
    </xf>
    <xf numFmtId="14" fontId="23" fillId="13" borderId="7" xfId="0" applyNumberFormat="1" applyFont="1" applyFill="1" applyBorder="1" applyAlignment="1">
      <alignment horizontal="center" vertical="center" wrapText="1"/>
    </xf>
    <xf numFmtId="164" fontId="2" fillId="13" borderId="7" xfId="0" applyNumberFormat="1" applyFont="1" applyFill="1" applyBorder="1" applyAlignment="1">
      <alignment horizontal="center" vertical="center"/>
    </xf>
    <xf numFmtId="2" fontId="2" fillId="13" borderId="7" xfId="0" applyNumberFormat="1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center" vertical="center"/>
    </xf>
    <xf numFmtId="0" fontId="29" fillId="13" borderId="7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14" fontId="23" fillId="13" borderId="1" xfId="0" applyNumberFormat="1" applyFont="1" applyFill="1" applyBorder="1" applyAlignment="1">
      <alignment horizontal="center" vertical="center" wrapText="1"/>
    </xf>
    <xf numFmtId="164" fontId="2" fillId="13" borderId="1" xfId="0" applyNumberFormat="1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vertical="center"/>
    </xf>
    <xf numFmtId="14" fontId="22" fillId="13" borderId="7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2" fontId="22" fillId="13" borderId="1" xfId="0" applyNumberFormat="1" applyFont="1" applyFill="1" applyBorder="1" applyAlignment="1">
      <alignment horizontal="center" vertical="center"/>
    </xf>
    <xf numFmtId="14" fontId="22" fillId="13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/>
    </xf>
    <xf numFmtId="14" fontId="23" fillId="14" borderId="1" xfId="0" applyNumberFormat="1" applyFont="1" applyFill="1" applyBorder="1" applyAlignment="1">
      <alignment horizontal="center" vertical="center" wrapText="1"/>
    </xf>
    <xf numFmtId="164" fontId="2" fillId="14" borderId="1" xfId="0" applyNumberFormat="1" applyFont="1" applyFill="1" applyBorder="1" applyAlignment="1">
      <alignment horizontal="center" vertical="center"/>
    </xf>
    <xf numFmtId="2" fontId="2" fillId="14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vertical="center"/>
    </xf>
    <xf numFmtId="14" fontId="23" fillId="15" borderId="1" xfId="0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2" fontId="2" fillId="15" borderId="1" xfId="0" applyNumberFormat="1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>
      <alignment horizontal="center" vertical="center"/>
    </xf>
    <xf numFmtId="164" fontId="6" fillId="11" borderId="7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14" fontId="22" fillId="16" borderId="1" xfId="0" applyNumberFormat="1" applyFont="1" applyFill="1" applyBorder="1" applyAlignment="1">
      <alignment horizontal="center" vertical="center"/>
    </xf>
    <xf numFmtId="164" fontId="2" fillId="16" borderId="1" xfId="0" applyNumberFormat="1" applyFont="1" applyFill="1" applyBorder="1" applyAlignment="1">
      <alignment horizontal="center" vertical="center"/>
    </xf>
    <xf numFmtId="2" fontId="2" fillId="16" borderId="1" xfId="0" applyNumberFormat="1" applyFont="1" applyFill="1" applyBorder="1" applyAlignment="1">
      <alignment horizontal="center" vertical="center"/>
    </xf>
    <xf numFmtId="164" fontId="6" fillId="16" borderId="1" xfId="0" applyNumberFormat="1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" fillId="16" borderId="22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14" fontId="23" fillId="16" borderId="1" xfId="0" applyNumberFormat="1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vertical="center"/>
    </xf>
    <xf numFmtId="14" fontId="22" fillId="18" borderId="1" xfId="0" applyNumberFormat="1" applyFont="1" applyFill="1" applyBorder="1" applyAlignment="1">
      <alignment horizontal="center" vertical="center"/>
    </xf>
    <xf numFmtId="164" fontId="2" fillId="18" borderId="1" xfId="0" applyNumberFormat="1" applyFont="1" applyFill="1" applyBorder="1" applyAlignment="1">
      <alignment horizontal="center" vertical="center"/>
    </xf>
    <xf numFmtId="2" fontId="2" fillId="18" borderId="1" xfId="0" applyNumberFormat="1" applyFont="1" applyFill="1" applyBorder="1" applyAlignment="1">
      <alignment horizontal="center" vertical="center"/>
    </xf>
    <xf numFmtId="164" fontId="6" fillId="18" borderId="1" xfId="0" applyNumberFormat="1" applyFont="1" applyFill="1" applyBorder="1" applyAlignment="1">
      <alignment horizontal="center" vertical="center"/>
    </xf>
    <xf numFmtId="0" fontId="29" fillId="18" borderId="1" xfId="0" applyFont="1" applyFill="1" applyBorder="1" applyAlignment="1">
      <alignment horizontal="center" vertical="center"/>
    </xf>
    <xf numFmtId="14" fontId="23" fillId="18" borderId="1" xfId="0" applyNumberFormat="1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vertical="center"/>
    </xf>
    <xf numFmtId="14" fontId="23" fillId="19" borderId="2" xfId="0" applyNumberFormat="1" applyFont="1" applyFill="1" applyBorder="1" applyAlignment="1">
      <alignment horizontal="center" vertical="center" wrapText="1"/>
    </xf>
    <xf numFmtId="164" fontId="2" fillId="19" borderId="2" xfId="0" applyNumberFormat="1" applyFont="1" applyFill="1" applyBorder="1" applyAlignment="1">
      <alignment horizontal="center" vertical="center"/>
    </xf>
    <xf numFmtId="2" fontId="2" fillId="19" borderId="2" xfId="0" applyNumberFormat="1" applyFont="1" applyFill="1" applyBorder="1" applyAlignment="1">
      <alignment horizontal="center" vertical="center"/>
    </xf>
    <xf numFmtId="164" fontId="6" fillId="19" borderId="2" xfId="0" applyNumberFormat="1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14" fontId="22" fillId="12" borderId="2" xfId="0" applyNumberFormat="1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164" fontId="6" fillId="20" borderId="1" xfId="0" applyNumberFormat="1" applyFont="1" applyFill="1" applyBorder="1" applyAlignment="1">
      <alignment horizontal="center" vertical="center"/>
    </xf>
    <xf numFmtId="0" fontId="2" fillId="20" borderId="21" xfId="0" applyFont="1" applyFill="1" applyBorder="1" applyAlignment="1">
      <alignment horizontal="center" vertical="center"/>
    </xf>
    <xf numFmtId="164" fontId="2" fillId="20" borderId="1" xfId="0" applyNumberFormat="1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6" borderId="20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7" borderId="20" xfId="0" applyFont="1" applyFill="1" applyBorder="1" applyAlignment="1">
      <alignment horizontal="center" vertical="center"/>
    </xf>
    <xf numFmtId="0" fontId="2" fillId="18" borderId="20" xfId="0" applyFont="1" applyFill="1" applyBorder="1" applyAlignment="1">
      <alignment horizontal="center" vertical="center"/>
    </xf>
    <xf numFmtId="0" fontId="2" fillId="19" borderId="19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5" borderId="22" xfId="0" applyFont="1" applyFill="1" applyBorder="1" applyAlignment="1">
      <alignment horizontal="center" vertical="center"/>
    </xf>
    <xf numFmtId="0" fontId="2" fillId="18" borderId="22" xfId="0" applyFont="1" applyFill="1" applyBorder="1" applyAlignment="1">
      <alignment horizontal="center" vertical="center"/>
    </xf>
    <xf numFmtId="0" fontId="2" fillId="19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11" borderId="0" xfId="0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11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24" fillId="0" borderId="8" xfId="0" applyNumberFormat="1" applyFont="1" applyFill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3" fillId="0" borderId="21" xfId="0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64" fontId="24" fillId="0" borderId="12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4" fillId="0" borderId="9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center" vertical="center"/>
    </xf>
    <xf numFmtId="164" fontId="24" fillId="0" borderId="18" xfId="0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2" fontId="22" fillId="0" borderId="13" xfId="0" applyNumberFormat="1" applyFont="1" applyFill="1" applyBorder="1" applyAlignment="1">
      <alignment horizontal="center" vertical="center"/>
    </xf>
    <xf numFmtId="2" fontId="22" fillId="0" borderId="12" xfId="0" applyNumberFormat="1" applyFont="1" applyFill="1" applyBorder="1" applyAlignment="1">
      <alignment horizontal="center" vertical="center"/>
    </xf>
    <xf numFmtId="2" fontId="22" fillId="0" borderId="18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0" fontId="30" fillId="0" borderId="19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21" xfId="0" applyNumberFormat="1" applyFont="1" applyFill="1" applyBorder="1" applyAlignment="1">
      <alignment horizontal="center" vertical="center"/>
    </xf>
    <xf numFmtId="164" fontId="24" fillId="0" borderId="11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1" xfId="0" applyNumberFormat="1" applyFont="1" applyFill="1" applyBorder="1" applyAlignment="1">
      <alignment horizontal="center" vertical="center" wrapText="1"/>
    </xf>
    <xf numFmtId="14" fontId="16" fillId="13" borderId="1" xfId="0" applyNumberFormat="1" applyFont="1" applyFill="1" applyBorder="1" applyAlignment="1">
      <alignment horizontal="center" vertical="center" wrapText="1"/>
    </xf>
    <xf numFmtId="1" fontId="16" fillId="13" borderId="1" xfId="0" applyNumberFormat="1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" xfId="0" applyNumberFormat="1" applyFont="1" applyFill="1" applyBorder="1" applyAlignment="1">
      <alignment horizontal="center" vertical="center" wrapText="1"/>
    </xf>
    <xf numFmtId="14" fontId="16" fillId="21" borderId="1" xfId="0" applyNumberFormat="1" applyFont="1" applyFill="1" applyBorder="1" applyAlignment="1">
      <alignment horizontal="center" vertical="center" wrapText="1"/>
    </xf>
    <xf numFmtId="1" fontId="16" fillId="21" borderId="1" xfId="0" applyNumberFormat="1" applyFont="1" applyFill="1" applyBorder="1" applyAlignment="1">
      <alignment horizontal="center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19" fillId="21" borderId="1" xfId="0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/>
    </xf>
    <xf numFmtId="0" fontId="2" fillId="21" borderId="0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 wrapText="1"/>
    </xf>
    <xf numFmtId="0" fontId="16" fillId="14" borderId="1" xfId="0" applyNumberFormat="1" applyFont="1" applyFill="1" applyBorder="1" applyAlignment="1">
      <alignment horizontal="center" vertical="center" wrapText="1"/>
    </xf>
    <xf numFmtId="14" fontId="16" fillId="14" borderId="1" xfId="0" applyNumberFormat="1" applyFont="1" applyFill="1" applyBorder="1" applyAlignment="1">
      <alignment horizontal="center" vertical="center" wrapText="1"/>
    </xf>
    <xf numFmtId="1" fontId="16" fillId="14" borderId="1" xfId="0" applyNumberFormat="1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1" fontId="16" fillId="14" borderId="1" xfId="0" applyNumberFormat="1" applyFont="1" applyFill="1" applyBorder="1" applyAlignment="1">
      <alignment horizontal="center" vertical="center" wrapText="1"/>
    </xf>
    <xf numFmtId="1" fontId="16" fillId="13" borderId="1" xfId="0" applyNumberFormat="1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/>
    </xf>
    <xf numFmtId="0" fontId="2" fillId="15" borderId="2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 wrapText="1"/>
    </xf>
    <xf numFmtId="0" fontId="16" fillId="15" borderId="1" xfId="0" applyNumberFormat="1" applyFont="1" applyFill="1" applyBorder="1" applyAlignment="1">
      <alignment horizontal="center" vertical="center" wrapText="1"/>
    </xf>
    <xf numFmtId="14" fontId="16" fillId="15" borderId="1" xfId="0" applyNumberFormat="1" applyFont="1" applyFill="1" applyBorder="1" applyAlignment="1">
      <alignment horizontal="center" vertical="center" wrapText="1"/>
    </xf>
    <xf numFmtId="1" fontId="16" fillId="15" borderId="1" xfId="0" applyNumberFormat="1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1" fontId="16" fillId="15" borderId="1" xfId="0" applyNumberFormat="1" applyFont="1" applyFill="1" applyBorder="1" applyAlignment="1">
      <alignment horizontal="center" vertical="center" wrapText="1"/>
    </xf>
    <xf numFmtId="14" fontId="18" fillId="15" borderId="1" xfId="0" applyNumberFormat="1" applyFont="1" applyFill="1" applyBorder="1"/>
    <xf numFmtId="0" fontId="2" fillId="22" borderId="0" xfId="0" applyFont="1" applyFill="1" applyBorder="1" applyAlignment="1">
      <alignment horizontal="center" vertical="center"/>
    </xf>
    <xf numFmtId="0" fontId="2" fillId="23" borderId="12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2" fillId="23" borderId="21" xfId="0" applyFont="1" applyFill="1" applyBorder="1" applyAlignment="1">
      <alignment horizontal="center" vertical="center"/>
    </xf>
    <xf numFmtId="0" fontId="16" fillId="23" borderId="1" xfId="0" applyNumberFormat="1" applyFont="1" applyFill="1" applyBorder="1" applyAlignment="1">
      <alignment horizontal="center" vertical="center" wrapText="1"/>
    </xf>
    <xf numFmtId="14" fontId="16" fillId="23" borderId="1" xfId="0" applyNumberFormat="1" applyFont="1" applyFill="1" applyBorder="1" applyAlignment="1">
      <alignment horizontal="center" vertical="center" wrapText="1"/>
    </xf>
    <xf numFmtId="164" fontId="6" fillId="23" borderId="1" xfId="0" applyNumberFormat="1" applyFont="1" applyFill="1" applyBorder="1" applyAlignment="1">
      <alignment horizontal="center" vertical="center"/>
    </xf>
    <xf numFmtId="164" fontId="2" fillId="23" borderId="1" xfId="0" applyNumberFormat="1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2" fillId="23" borderId="22" xfId="0" applyFont="1" applyFill="1" applyBorder="1" applyAlignment="1">
      <alignment horizontal="center" vertical="center"/>
    </xf>
    <xf numFmtId="0" fontId="2" fillId="23" borderId="0" xfId="0" applyFont="1" applyFill="1" applyBorder="1" applyAlignment="1">
      <alignment horizontal="center" vertical="center"/>
    </xf>
    <xf numFmtId="1" fontId="2" fillId="23" borderId="1" xfId="0" applyNumberFormat="1" applyFont="1" applyFill="1" applyBorder="1" applyAlignment="1">
      <alignment horizontal="center" vertical="center"/>
    </xf>
    <xf numFmtId="1" fontId="2" fillId="21" borderId="1" xfId="0" applyNumberFormat="1" applyFont="1" applyFill="1" applyBorder="1" applyAlignment="1">
      <alignment horizontal="center" vertical="center"/>
    </xf>
    <xf numFmtId="1" fontId="2" fillId="14" borderId="1" xfId="0" applyNumberFormat="1" applyFont="1" applyFill="1" applyBorder="1" applyAlignment="1">
      <alignment horizontal="center" vertical="center"/>
    </xf>
    <xf numFmtId="1" fontId="2" fillId="15" borderId="1" xfId="0" applyNumberFormat="1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/>
    </xf>
    <xf numFmtId="0" fontId="16" fillId="20" borderId="1" xfId="0" applyNumberFormat="1" applyFont="1" applyFill="1" applyBorder="1" applyAlignment="1">
      <alignment horizontal="center" vertical="center" wrapText="1"/>
    </xf>
    <xf numFmtId="14" fontId="16" fillId="20" borderId="1" xfId="0" applyNumberFormat="1" applyFont="1" applyFill="1" applyBorder="1" applyAlignment="1">
      <alignment horizontal="center" vertical="center" wrapText="1"/>
    </xf>
    <xf numFmtId="1" fontId="16" fillId="20" borderId="1" xfId="0" applyNumberFormat="1" applyFont="1" applyFill="1" applyBorder="1" applyAlignment="1">
      <alignment horizontal="center" vertical="center"/>
    </xf>
    <xf numFmtId="0" fontId="2" fillId="20" borderId="22" xfId="0" applyFont="1" applyFill="1" applyBorder="1" applyAlignment="1">
      <alignment horizontal="center" vertical="center"/>
    </xf>
    <xf numFmtId="0" fontId="2" fillId="20" borderId="0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2" fillId="25" borderId="21" xfId="0" applyFont="1" applyFill="1" applyBorder="1" applyAlignment="1">
      <alignment horizontal="center" vertical="center"/>
    </xf>
    <xf numFmtId="0" fontId="17" fillId="25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 wrapText="1"/>
    </xf>
    <xf numFmtId="0" fontId="16" fillId="25" borderId="1" xfId="0" applyNumberFormat="1" applyFont="1" applyFill="1" applyBorder="1" applyAlignment="1">
      <alignment horizontal="center" vertical="center" wrapText="1"/>
    </xf>
    <xf numFmtId="14" fontId="16" fillId="25" borderId="1" xfId="0" applyNumberFormat="1" applyFont="1" applyFill="1" applyBorder="1" applyAlignment="1">
      <alignment horizontal="center" vertical="center" wrapText="1"/>
    </xf>
    <xf numFmtId="1" fontId="16" fillId="25" borderId="1" xfId="0" applyNumberFormat="1" applyFont="1" applyFill="1" applyBorder="1" applyAlignment="1">
      <alignment horizontal="center" vertical="center"/>
    </xf>
    <xf numFmtId="164" fontId="6" fillId="25" borderId="1" xfId="0" applyNumberFormat="1" applyFont="1" applyFill="1" applyBorder="1" applyAlignment="1">
      <alignment horizontal="center" vertical="center"/>
    </xf>
    <xf numFmtId="0" fontId="19" fillId="25" borderId="1" xfId="0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2" fillId="25" borderId="22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/>
    </xf>
    <xf numFmtId="0" fontId="16" fillId="13" borderId="7" xfId="0" applyNumberFormat="1" applyFont="1" applyFill="1" applyBorder="1" applyAlignment="1">
      <alignment horizontal="center" vertical="center" wrapText="1"/>
    </xf>
    <xf numFmtId="14" fontId="16" fillId="13" borderId="7" xfId="0" applyNumberFormat="1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horizontal="center" vertical="center"/>
    </xf>
    <xf numFmtId="0" fontId="17" fillId="20" borderId="7" xfId="0" applyFont="1" applyFill="1" applyBorder="1" applyAlignment="1">
      <alignment horizontal="center" vertical="center"/>
    </xf>
    <xf numFmtId="0" fontId="16" fillId="20" borderId="7" xfId="0" applyNumberFormat="1" applyFont="1" applyFill="1" applyBorder="1" applyAlignment="1">
      <alignment horizontal="center" vertical="center" wrapText="1"/>
    </xf>
    <xf numFmtId="1" fontId="16" fillId="20" borderId="7" xfId="0" applyNumberFormat="1" applyFont="1" applyFill="1" applyBorder="1" applyAlignment="1">
      <alignment horizontal="center" vertical="center" wrapText="1"/>
    </xf>
    <xf numFmtId="14" fontId="16" fillId="20" borderId="7" xfId="0" applyNumberFormat="1" applyFont="1" applyFill="1" applyBorder="1" applyAlignment="1">
      <alignment horizontal="center" vertical="center" wrapText="1"/>
    </xf>
    <xf numFmtId="1" fontId="16" fillId="20" borderId="7" xfId="0" applyNumberFormat="1" applyFont="1" applyFill="1" applyBorder="1" applyAlignment="1">
      <alignment horizontal="center" vertical="center"/>
    </xf>
    <xf numFmtId="164" fontId="6" fillId="20" borderId="7" xfId="0" applyNumberFormat="1" applyFont="1" applyFill="1" applyBorder="1" applyAlignment="1">
      <alignment horizontal="center" vertical="center"/>
    </xf>
    <xf numFmtId="0" fontId="19" fillId="20" borderId="7" xfId="0" applyFont="1" applyFill="1" applyBorder="1" applyAlignment="1">
      <alignment horizontal="center" vertical="center"/>
    </xf>
    <xf numFmtId="164" fontId="2" fillId="20" borderId="7" xfId="0" applyNumberFormat="1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1" fontId="16" fillId="20" borderId="1" xfId="0" applyNumberFormat="1" applyFont="1" applyFill="1" applyBorder="1" applyAlignment="1">
      <alignment horizontal="center" vertical="center" wrapText="1"/>
    </xf>
    <xf numFmtId="0" fontId="22" fillId="14" borderId="2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2" fillId="26" borderId="21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6" fillId="26" borderId="1" xfId="0" applyNumberFormat="1" applyFont="1" applyFill="1" applyBorder="1" applyAlignment="1">
      <alignment horizontal="center" vertical="center" wrapText="1"/>
    </xf>
    <xf numFmtId="1" fontId="16" fillId="26" borderId="1" xfId="0" applyNumberFormat="1" applyFont="1" applyFill="1" applyBorder="1" applyAlignment="1">
      <alignment horizontal="center" vertical="center" wrapText="1"/>
    </xf>
    <xf numFmtId="14" fontId="16" fillId="26" borderId="1" xfId="0" applyNumberFormat="1" applyFont="1" applyFill="1" applyBorder="1" applyAlignment="1">
      <alignment horizontal="center" vertical="center" wrapText="1"/>
    </xf>
    <xf numFmtId="1" fontId="16" fillId="26" borderId="1" xfId="0" applyNumberFormat="1" applyFont="1" applyFill="1" applyBorder="1" applyAlignment="1">
      <alignment horizontal="center" vertical="center"/>
    </xf>
    <xf numFmtId="164" fontId="6" fillId="26" borderId="1" xfId="0" applyNumberFormat="1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horizontal="center" vertical="center"/>
    </xf>
    <xf numFmtId="164" fontId="2" fillId="26" borderId="1" xfId="0" applyNumberFormat="1" applyFont="1" applyFill="1" applyBorder="1" applyAlignment="1">
      <alignment horizontal="center" vertical="center"/>
    </xf>
    <xf numFmtId="0" fontId="2" fillId="26" borderId="22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center" vertical="center" wrapText="1"/>
    </xf>
    <xf numFmtId="0" fontId="22" fillId="26" borderId="1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164" fontId="22" fillId="26" borderId="1" xfId="0" applyNumberFormat="1" applyFont="1" applyFill="1" applyBorder="1" applyAlignment="1">
      <alignment horizontal="center" vertical="center"/>
    </xf>
    <xf numFmtId="164" fontId="24" fillId="26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/>
    </xf>
    <xf numFmtId="0" fontId="22" fillId="26" borderId="22" xfId="0" applyFont="1" applyFill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" fillId="24" borderId="2" xfId="0" applyFont="1" applyFill="1" applyBorder="1" applyAlignment="1">
      <alignment horizontal="center" vertical="center"/>
    </xf>
    <xf numFmtId="0" fontId="16" fillId="24" borderId="2" xfId="0" applyNumberFormat="1" applyFont="1" applyFill="1" applyBorder="1" applyAlignment="1">
      <alignment horizontal="center" vertical="center" wrapText="1"/>
    </xf>
    <xf numFmtId="14" fontId="16" fillId="24" borderId="2" xfId="0" applyNumberFormat="1" applyFont="1" applyFill="1" applyBorder="1" applyAlignment="1">
      <alignment horizontal="center" vertical="center" wrapText="1"/>
    </xf>
    <xf numFmtId="164" fontId="2" fillId="24" borderId="2" xfId="0" applyNumberFormat="1" applyFont="1" applyFill="1" applyBorder="1" applyAlignment="1">
      <alignment horizontal="center" vertical="center"/>
    </xf>
    <xf numFmtId="164" fontId="6" fillId="24" borderId="2" xfId="0" applyNumberFormat="1" applyFont="1" applyFill="1" applyBorder="1" applyAlignment="1">
      <alignment horizontal="center" vertical="center"/>
    </xf>
    <xf numFmtId="0" fontId="19" fillId="24" borderId="2" xfId="0" applyFont="1" applyFill="1" applyBorder="1" applyAlignment="1">
      <alignment horizontal="center" vertical="center"/>
    </xf>
    <xf numFmtId="0" fontId="2" fillId="24" borderId="9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6" fillId="17" borderId="2" xfId="0" applyNumberFormat="1" applyFont="1" applyFill="1" applyBorder="1" applyAlignment="1">
      <alignment horizontal="center" vertical="center" wrapText="1"/>
    </xf>
    <xf numFmtId="1" fontId="16" fillId="17" borderId="2" xfId="0" applyNumberFormat="1" applyFont="1" applyFill="1" applyBorder="1" applyAlignment="1">
      <alignment horizontal="center" vertical="center" wrapText="1"/>
    </xf>
    <xf numFmtId="14" fontId="16" fillId="17" borderId="2" xfId="0" applyNumberFormat="1" applyFont="1" applyFill="1" applyBorder="1" applyAlignment="1">
      <alignment horizontal="center" vertical="center" wrapText="1"/>
    </xf>
    <xf numFmtId="1" fontId="16" fillId="17" borderId="2" xfId="0" applyNumberFormat="1" applyFont="1" applyFill="1" applyBorder="1" applyAlignment="1">
      <alignment horizontal="center" vertical="center"/>
    </xf>
    <xf numFmtId="164" fontId="2" fillId="17" borderId="2" xfId="0" applyNumberFormat="1" applyFont="1" applyFill="1" applyBorder="1" applyAlignment="1">
      <alignment horizontal="center" vertical="center"/>
    </xf>
    <xf numFmtId="164" fontId="6" fillId="17" borderId="2" xfId="0" applyNumberFormat="1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2" fillId="27" borderId="2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6" fillId="27" borderId="1" xfId="0" applyNumberFormat="1" applyFont="1" applyFill="1" applyBorder="1" applyAlignment="1">
      <alignment horizontal="center" vertical="center" wrapText="1"/>
    </xf>
    <xf numFmtId="14" fontId="16" fillId="27" borderId="1" xfId="0" applyNumberFormat="1" applyFont="1" applyFill="1" applyBorder="1" applyAlignment="1">
      <alignment horizontal="center" vertical="center" wrapText="1"/>
    </xf>
    <xf numFmtId="1" fontId="16" fillId="27" borderId="1" xfId="0" applyNumberFormat="1" applyFont="1" applyFill="1" applyBorder="1" applyAlignment="1">
      <alignment horizontal="center" vertical="center"/>
    </xf>
    <xf numFmtId="164" fontId="6" fillId="27" borderId="1" xfId="0" applyNumberFormat="1" applyFont="1" applyFill="1" applyBorder="1" applyAlignment="1">
      <alignment horizontal="center" vertical="center"/>
    </xf>
    <xf numFmtId="0" fontId="19" fillId="27" borderId="1" xfId="0" applyFont="1" applyFill="1" applyBorder="1" applyAlignment="1">
      <alignment horizontal="center" vertical="center"/>
    </xf>
    <xf numFmtId="164" fontId="2" fillId="27" borderId="1" xfId="0" applyNumberFormat="1" applyFont="1" applyFill="1" applyBorder="1" applyAlignment="1">
      <alignment horizontal="center" vertical="center"/>
    </xf>
    <xf numFmtId="0" fontId="2" fillId="27" borderId="22" xfId="0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/>
    </xf>
    <xf numFmtId="0" fontId="16" fillId="27" borderId="1" xfId="0" applyFont="1" applyFill="1" applyBorder="1" applyAlignment="1">
      <alignment horizontal="center" vertical="center" wrapText="1"/>
    </xf>
    <xf numFmtId="1" fontId="16" fillId="27" borderId="1" xfId="0" applyNumberFormat="1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/>
    </xf>
    <xf numFmtId="0" fontId="16" fillId="22" borderId="7" xfId="0" applyFont="1" applyFill="1" applyBorder="1" applyAlignment="1">
      <alignment horizontal="center" vertical="center" wrapText="1"/>
    </xf>
    <xf numFmtId="0" fontId="16" fillId="22" borderId="7" xfId="0" applyNumberFormat="1" applyFont="1" applyFill="1" applyBorder="1" applyAlignment="1">
      <alignment horizontal="center" vertical="center" wrapText="1"/>
    </xf>
    <xf numFmtId="1" fontId="16" fillId="22" borderId="7" xfId="0" applyNumberFormat="1" applyFont="1" applyFill="1" applyBorder="1" applyAlignment="1">
      <alignment horizontal="center" vertical="center" wrapText="1"/>
    </xf>
    <xf numFmtId="14" fontId="18" fillId="22" borderId="7" xfId="0" applyNumberFormat="1" applyFont="1" applyFill="1" applyBorder="1"/>
    <xf numFmtId="1" fontId="16" fillId="22" borderId="7" xfId="0" applyNumberFormat="1" applyFont="1" applyFill="1" applyBorder="1" applyAlignment="1">
      <alignment horizontal="center" vertical="center"/>
    </xf>
    <xf numFmtId="164" fontId="17" fillId="22" borderId="7" xfId="0" applyNumberFormat="1" applyFont="1" applyFill="1" applyBorder="1" applyAlignment="1">
      <alignment horizontal="center" vertical="center"/>
    </xf>
    <xf numFmtId="164" fontId="6" fillId="22" borderId="7" xfId="0" applyNumberFormat="1" applyFont="1" applyFill="1" applyBorder="1" applyAlignment="1">
      <alignment horizontal="center" vertical="center"/>
    </xf>
    <xf numFmtId="0" fontId="19" fillId="22" borderId="7" xfId="0" applyFont="1" applyFill="1" applyBorder="1" applyAlignment="1">
      <alignment horizontal="center" vertical="center"/>
    </xf>
    <xf numFmtId="164" fontId="2" fillId="22" borderId="7" xfId="0" applyNumberFormat="1" applyFont="1" applyFill="1" applyBorder="1" applyAlignment="1">
      <alignment horizontal="center" vertical="center"/>
    </xf>
    <xf numFmtId="0" fontId="2" fillId="22" borderId="8" xfId="0" applyFont="1" applyFill="1" applyBorder="1" applyAlignment="1">
      <alignment horizontal="center" vertical="center"/>
    </xf>
    <xf numFmtId="0" fontId="16" fillId="24" borderId="2" xfId="0" applyFont="1" applyFill="1" applyBorder="1" applyAlignment="1">
      <alignment horizontal="center" vertical="center" wrapText="1"/>
    </xf>
    <xf numFmtId="0" fontId="16" fillId="24" borderId="2" xfId="0" applyFont="1" applyFill="1" applyBorder="1" applyAlignment="1">
      <alignment horizontal="center" vertical="center"/>
    </xf>
    <xf numFmtId="0" fontId="2" fillId="20" borderId="20" xfId="0" applyFont="1" applyFill="1" applyBorder="1" applyAlignment="1">
      <alignment horizontal="center" vertical="center"/>
    </xf>
    <xf numFmtId="0" fontId="2" fillId="26" borderId="20" xfId="0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17" borderId="19" xfId="0" applyFont="1" applyFill="1" applyBorder="1" applyAlignment="1">
      <alignment horizontal="center" vertical="center"/>
    </xf>
    <xf numFmtId="0" fontId="2" fillId="22" borderId="14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center" vertical="center"/>
    </xf>
    <xf numFmtId="0" fontId="16" fillId="20" borderId="10" xfId="0" applyNumberFormat="1" applyFont="1" applyFill="1" applyBorder="1" applyAlignment="1">
      <alignment horizontal="center" vertical="center" wrapText="1"/>
    </xf>
    <xf numFmtId="0" fontId="16" fillId="20" borderId="21" xfId="0" applyNumberFormat="1" applyFont="1" applyFill="1" applyBorder="1" applyAlignment="1">
      <alignment horizontal="center" vertical="center" wrapText="1"/>
    </xf>
    <xf numFmtId="0" fontId="16" fillId="26" borderId="21" xfId="0" applyNumberFormat="1" applyFont="1" applyFill="1" applyBorder="1" applyAlignment="1">
      <alignment horizontal="center" vertical="center" wrapText="1"/>
    </xf>
    <xf numFmtId="0" fontId="16" fillId="26" borderId="21" xfId="0" applyFont="1" applyFill="1" applyBorder="1" applyAlignment="1">
      <alignment horizontal="center" vertical="center" wrapText="1"/>
    </xf>
    <xf numFmtId="0" fontId="16" fillId="13" borderId="21" xfId="0" applyFont="1" applyFill="1" applyBorder="1" applyAlignment="1">
      <alignment horizontal="center" vertical="center" wrapText="1"/>
    </xf>
    <xf numFmtId="0" fontId="16" fillId="13" borderId="21" xfId="0" applyNumberFormat="1" applyFont="1" applyFill="1" applyBorder="1" applyAlignment="1">
      <alignment horizontal="center" vertical="center" wrapText="1"/>
    </xf>
    <xf numFmtId="0" fontId="16" fillId="17" borderId="11" xfId="0" applyNumberFormat="1" applyFont="1" applyFill="1" applyBorder="1" applyAlignment="1">
      <alignment horizontal="center" vertical="center" wrapText="1"/>
    </xf>
    <xf numFmtId="0" fontId="16" fillId="22" borderId="10" xfId="0" applyNumberFormat="1" applyFont="1" applyFill="1" applyBorder="1" applyAlignment="1">
      <alignment horizontal="center" vertical="center" wrapText="1"/>
    </xf>
    <xf numFmtId="0" fontId="16" fillId="27" borderId="21" xfId="0" applyNumberFormat="1" applyFont="1" applyFill="1" applyBorder="1" applyAlignment="1">
      <alignment horizontal="center" vertical="center" wrapText="1"/>
    </xf>
    <xf numFmtId="0" fontId="16" fillId="25" borderId="21" xfId="0" applyNumberFormat="1" applyFont="1" applyFill="1" applyBorder="1" applyAlignment="1">
      <alignment horizontal="center" vertical="center" wrapText="1"/>
    </xf>
    <xf numFmtId="0" fontId="16" fillId="21" borderId="21" xfId="0" applyNumberFormat="1" applyFont="1" applyFill="1" applyBorder="1" applyAlignment="1">
      <alignment horizontal="center" vertical="center" wrapText="1"/>
    </xf>
    <xf numFmtId="0" fontId="16" fillId="14" borderId="21" xfId="0" applyNumberFormat="1" applyFont="1" applyFill="1" applyBorder="1" applyAlignment="1">
      <alignment horizontal="center" vertical="center" wrapText="1"/>
    </xf>
    <xf numFmtId="0" fontId="16" fillId="15" borderId="21" xfId="0" applyNumberFormat="1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164" fontId="6" fillId="20" borderId="8" xfId="0" applyNumberFormat="1" applyFont="1" applyFill="1" applyBorder="1" applyAlignment="1">
      <alignment horizontal="center" vertical="center"/>
    </xf>
    <xf numFmtId="164" fontId="6" fillId="20" borderId="22" xfId="0" applyNumberFormat="1" applyFont="1" applyFill="1" applyBorder="1" applyAlignment="1">
      <alignment horizontal="center" vertical="center"/>
    </xf>
    <xf numFmtId="164" fontId="6" fillId="26" borderId="22" xfId="0" applyNumberFormat="1" applyFont="1" applyFill="1" applyBorder="1" applyAlignment="1">
      <alignment horizontal="center" vertical="center"/>
    </xf>
    <xf numFmtId="164" fontId="24" fillId="26" borderId="22" xfId="0" applyNumberFormat="1" applyFont="1" applyFill="1" applyBorder="1" applyAlignment="1">
      <alignment horizontal="center" vertical="center"/>
    </xf>
    <xf numFmtId="164" fontId="6" fillId="13" borderId="22" xfId="0" applyNumberFormat="1" applyFont="1" applyFill="1" applyBorder="1" applyAlignment="1">
      <alignment horizontal="center" vertical="center"/>
    </xf>
    <xf numFmtId="164" fontId="6" fillId="17" borderId="9" xfId="0" applyNumberFormat="1" applyFont="1" applyFill="1" applyBorder="1" applyAlignment="1">
      <alignment horizontal="center" vertical="center"/>
    </xf>
    <xf numFmtId="164" fontId="6" fillId="13" borderId="12" xfId="0" applyNumberFormat="1" applyFont="1" applyFill="1" applyBorder="1" applyAlignment="1">
      <alignment horizontal="center" vertical="center"/>
    </xf>
    <xf numFmtId="0" fontId="19" fillId="26" borderId="21" xfId="0" applyFont="1" applyFill="1" applyBorder="1" applyAlignment="1">
      <alignment horizontal="center" vertical="center"/>
    </xf>
    <xf numFmtId="0" fontId="19" fillId="13" borderId="21" xfId="0" applyFont="1" applyFill="1" applyBorder="1" applyAlignment="1">
      <alignment horizontal="center" vertical="center"/>
    </xf>
    <xf numFmtId="164" fontId="6" fillId="22" borderId="8" xfId="0" applyNumberFormat="1" applyFont="1" applyFill="1" applyBorder="1" applyAlignment="1">
      <alignment horizontal="center" vertical="center"/>
    </xf>
    <xf numFmtId="164" fontId="6" fillId="27" borderId="22" xfId="0" applyNumberFormat="1" applyFont="1" applyFill="1" applyBorder="1" applyAlignment="1">
      <alignment horizontal="center" vertical="center"/>
    </xf>
    <xf numFmtId="164" fontId="6" fillId="25" borderId="22" xfId="0" applyNumberFormat="1" applyFont="1" applyFill="1" applyBorder="1" applyAlignment="1">
      <alignment horizontal="center" vertical="center"/>
    </xf>
    <xf numFmtId="164" fontId="6" fillId="21" borderId="22" xfId="0" applyNumberFormat="1" applyFont="1" applyFill="1" applyBorder="1" applyAlignment="1">
      <alignment horizontal="center" vertical="center"/>
    </xf>
    <xf numFmtId="164" fontId="6" fillId="14" borderId="22" xfId="0" applyNumberFormat="1" applyFont="1" applyFill="1" applyBorder="1" applyAlignment="1">
      <alignment horizontal="center" vertical="center"/>
    </xf>
    <xf numFmtId="164" fontId="6" fillId="15" borderId="22" xfId="0" applyNumberFormat="1" applyFont="1" applyFill="1" applyBorder="1" applyAlignment="1">
      <alignment horizontal="center" vertical="center"/>
    </xf>
    <xf numFmtId="164" fontId="6" fillId="24" borderId="9" xfId="0" applyNumberFormat="1" applyFont="1" applyFill="1" applyBorder="1" applyAlignment="1">
      <alignment horizontal="center" vertical="center"/>
    </xf>
    <xf numFmtId="164" fontId="6" fillId="25" borderId="12" xfId="0" applyNumberFormat="1" applyFont="1" applyFill="1" applyBorder="1" applyAlignment="1">
      <alignment horizontal="center" vertical="center"/>
    </xf>
    <xf numFmtId="164" fontId="6" fillId="14" borderId="12" xfId="0" applyNumberFormat="1" applyFont="1" applyFill="1" applyBorder="1" applyAlignment="1">
      <alignment horizontal="center" vertical="center"/>
    </xf>
    <xf numFmtId="164" fontId="6" fillId="15" borderId="12" xfId="0" applyNumberFormat="1" applyFont="1" applyFill="1" applyBorder="1" applyAlignment="1">
      <alignment horizontal="center" vertical="center"/>
    </xf>
    <xf numFmtId="0" fontId="19" fillId="22" borderId="10" xfId="0" applyFont="1" applyFill="1" applyBorder="1" applyAlignment="1">
      <alignment horizontal="center" vertical="center"/>
    </xf>
    <xf numFmtId="0" fontId="19" fillId="25" borderId="21" xfId="0" applyFont="1" applyFill="1" applyBorder="1" applyAlignment="1">
      <alignment horizontal="center" vertical="center"/>
    </xf>
    <xf numFmtId="0" fontId="19" fillId="21" borderId="21" xfId="0" applyFont="1" applyFill="1" applyBorder="1" applyAlignment="1">
      <alignment horizontal="center" vertical="center"/>
    </xf>
    <xf numFmtId="0" fontId="19" fillId="14" borderId="21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/>
    </xf>
    <xf numFmtId="2" fontId="22" fillId="20" borderId="13" xfId="0" applyNumberFormat="1" applyFont="1" applyFill="1" applyBorder="1" applyAlignment="1">
      <alignment horizontal="center" vertical="center"/>
    </xf>
    <xf numFmtId="2" fontId="22" fillId="20" borderId="12" xfId="0" applyNumberFormat="1" applyFont="1" applyFill="1" applyBorder="1" applyAlignment="1">
      <alignment horizontal="center" vertical="center"/>
    </xf>
    <xf numFmtId="2" fontId="22" fillId="26" borderId="12" xfId="0" applyNumberFormat="1" applyFont="1" applyFill="1" applyBorder="1" applyAlignment="1">
      <alignment horizontal="center" vertical="center"/>
    </xf>
    <xf numFmtId="2" fontId="22" fillId="13" borderId="12" xfId="0" applyNumberFormat="1" applyFont="1" applyFill="1" applyBorder="1" applyAlignment="1">
      <alignment horizontal="center" vertical="center"/>
    </xf>
    <xf numFmtId="2" fontId="22" fillId="17" borderId="18" xfId="0" applyNumberFormat="1" applyFont="1" applyFill="1" applyBorder="1" applyAlignment="1">
      <alignment horizontal="center" vertical="center"/>
    </xf>
    <xf numFmtId="164" fontId="6" fillId="20" borderId="10" xfId="0" applyNumberFormat="1" applyFont="1" applyFill="1" applyBorder="1" applyAlignment="1">
      <alignment horizontal="center" vertical="center"/>
    </xf>
    <xf numFmtId="164" fontId="6" fillId="20" borderId="21" xfId="0" applyNumberFormat="1" applyFont="1" applyFill="1" applyBorder="1" applyAlignment="1">
      <alignment horizontal="center" vertical="center"/>
    </xf>
    <xf numFmtId="164" fontId="6" fillId="26" borderId="21" xfId="0" applyNumberFormat="1" applyFont="1" applyFill="1" applyBorder="1" applyAlignment="1">
      <alignment horizontal="center" vertical="center"/>
    </xf>
    <xf numFmtId="164" fontId="24" fillId="26" borderId="21" xfId="0" applyNumberFormat="1" applyFont="1" applyFill="1" applyBorder="1" applyAlignment="1">
      <alignment horizontal="center" vertical="center"/>
    </xf>
    <xf numFmtId="164" fontId="6" fillId="13" borderId="21" xfId="0" applyNumberFormat="1" applyFont="1" applyFill="1" applyBorder="1" applyAlignment="1">
      <alignment horizontal="center" vertical="center"/>
    </xf>
    <xf numFmtId="164" fontId="6" fillId="17" borderId="11" xfId="0" applyNumberFormat="1" applyFont="1" applyFill="1" applyBorder="1" applyAlignment="1">
      <alignment horizontal="center" vertical="center"/>
    </xf>
    <xf numFmtId="2" fontId="22" fillId="22" borderId="13" xfId="0" applyNumberFormat="1" applyFont="1" applyFill="1" applyBorder="1" applyAlignment="1">
      <alignment horizontal="center" vertical="center"/>
    </xf>
    <xf numFmtId="2" fontId="22" fillId="27" borderId="12" xfId="0" applyNumberFormat="1" applyFont="1" applyFill="1" applyBorder="1" applyAlignment="1">
      <alignment horizontal="center" vertical="center"/>
    </xf>
    <xf numFmtId="2" fontId="22" fillId="25" borderId="12" xfId="0" applyNumberFormat="1" applyFont="1" applyFill="1" applyBorder="1" applyAlignment="1">
      <alignment horizontal="center" vertical="center"/>
    </xf>
    <xf numFmtId="2" fontId="22" fillId="21" borderId="12" xfId="0" applyNumberFormat="1" applyFont="1" applyFill="1" applyBorder="1" applyAlignment="1">
      <alignment horizontal="center" vertical="center"/>
    </xf>
    <xf numFmtId="2" fontId="22" fillId="14" borderId="12" xfId="0" applyNumberFormat="1" applyFont="1" applyFill="1" applyBorder="1" applyAlignment="1">
      <alignment horizontal="center" vertical="center"/>
    </xf>
    <xf numFmtId="2" fontId="22" fillId="15" borderId="12" xfId="0" applyNumberFormat="1" applyFont="1" applyFill="1" applyBorder="1" applyAlignment="1">
      <alignment horizontal="center" vertical="center"/>
    </xf>
    <xf numFmtId="2" fontId="22" fillId="24" borderId="18" xfId="0" applyNumberFormat="1" applyFont="1" applyFill="1" applyBorder="1" applyAlignment="1">
      <alignment horizontal="center" vertical="center"/>
    </xf>
    <xf numFmtId="164" fontId="6" fillId="22" borderId="10" xfId="0" applyNumberFormat="1" applyFont="1" applyFill="1" applyBorder="1" applyAlignment="1">
      <alignment horizontal="center" vertical="center"/>
    </xf>
    <xf numFmtId="164" fontId="6" fillId="27" borderId="21" xfId="0" applyNumberFormat="1" applyFont="1" applyFill="1" applyBorder="1" applyAlignment="1">
      <alignment horizontal="center" vertical="center"/>
    </xf>
    <xf numFmtId="164" fontId="6" fillId="25" borderId="21" xfId="0" applyNumberFormat="1" applyFont="1" applyFill="1" applyBorder="1" applyAlignment="1">
      <alignment horizontal="center" vertical="center"/>
    </xf>
    <xf numFmtId="164" fontId="6" fillId="21" borderId="21" xfId="0" applyNumberFormat="1" applyFont="1" applyFill="1" applyBorder="1" applyAlignment="1">
      <alignment horizontal="center" vertical="center"/>
    </xf>
    <xf numFmtId="164" fontId="6" fillId="14" borderId="21" xfId="0" applyNumberFormat="1" applyFont="1" applyFill="1" applyBorder="1" applyAlignment="1">
      <alignment horizontal="center" vertical="center"/>
    </xf>
    <xf numFmtId="164" fontId="6" fillId="15" borderId="21" xfId="0" applyNumberFormat="1" applyFont="1" applyFill="1" applyBorder="1" applyAlignment="1">
      <alignment horizontal="center" vertical="center"/>
    </xf>
    <xf numFmtId="164" fontId="6" fillId="24" borderId="11" xfId="0" applyNumberFormat="1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1" fontId="2" fillId="13" borderId="7" xfId="0" applyNumberFormat="1" applyFont="1" applyFill="1" applyBorder="1" applyAlignment="1">
      <alignment horizontal="center" vertical="center"/>
    </xf>
    <xf numFmtId="2" fontId="2" fillId="13" borderId="13" xfId="0" applyNumberFormat="1" applyFont="1" applyFill="1" applyBorder="1" applyAlignment="1">
      <alignment horizontal="center" vertical="center"/>
    </xf>
    <xf numFmtId="164" fontId="6" fillId="13" borderId="10" xfId="0" applyNumberFormat="1" applyFont="1" applyFill="1" applyBorder="1" applyAlignment="1">
      <alignment horizontal="center" vertical="center"/>
    </xf>
    <xf numFmtId="164" fontId="6" fillId="13" borderId="13" xfId="0" applyNumberFormat="1" applyFont="1" applyFill="1" applyBorder="1" applyAlignment="1">
      <alignment horizontal="center" vertical="center"/>
    </xf>
    <xf numFmtId="164" fontId="6" fillId="13" borderId="8" xfId="0" applyNumberFormat="1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1" fontId="6" fillId="13" borderId="1" xfId="0" applyNumberFormat="1" applyFont="1" applyFill="1" applyBorder="1" applyAlignment="1">
      <alignment horizontal="center" vertical="center"/>
    </xf>
    <xf numFmtId="2" fontId="2" fillId="13" borderId="12" xfId="0" applyNumberFormat="1" applyFont="1" applyFill="1" applyBorder="1" applyAlignment="1">
      <alignment horizontal="center" vertical="center"/>
    </xf>
    <xf numFmtId="0" fontId="11" fillId="13" borderId="2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2" fontId="2" fillId="14" borderId="12" xfId="0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1" fontId="20" fillId="14" borderId="1" xfId="0" applyNumberFormat="1" applyFont="1" applyFill="1" applyBorder="1" applyAlignment="1">
      <alignment horizontal="center" vertical="center"/>
    </xf>
    <xf numFmtId="0" fontId="2" fillId="23" borderId="28" xfId="0" applyFont="1" applyFill="1" applyBorder="1" applyAlignment="1">
      <alignment horizontal="center" vertical="center"/>
    </xf>
    <xf numFmtId="0" fontId="22" fillId="23" borderId="21" xfId="0" applyFont="1" applyFill="1" applyBorder="1" applyAlignment="1">
      <alignment horizontal="center" vertical="center"/>
    </xf>
    <xf numFmtId="2" fontId="2" fillId="23" borderId="12" xfId="0" applyNumberFormat="1" applyFont="1" applyFill="1" applyBorder="1" applyAlignment="1">
      <alignment horizontal="center" vertical="center"/>
    </xf>
    <xf numFmtId="164" fontId="6" fillId="23" borderId="21" xfId="0" applyNumberFormat="1" applyFont="1" applyFill="1" applyBorder="1" applyAlignment="1">
      <alignment horizontal="center" vertical="center"/>
    </xf>
    <xf numFmtId="164" fontId="6" fillId="23" borderId="12" xfId="0" applyNumberFormat="1" applyFont="1" applyFill="1" applyBorder="1" applyAlignment="1">
      <alignment horizontal="center" vertical="center"/>
    </xf>
    <xf numFmtId="164" fontId="6" fillId="23" borderId="22" xfId="0" applyNumberFormat="1" applyFont="1" applyFill="1" applyBorder="1" applyAlignment="1">
      <alignment horizontal="center" vertical="center"/>
    </xf>
    <xf numFmtId="0" fontId="2" fillId="25" borderId="28" xfId="0" applyFont="1" applyFill="1" applyBorder="1" applyAlignment="1">
      <alignment horizontal="center" vertical="center"/>
    </xf>
    <xf numFmtId="0" fontId="22" fillId="25" borderId="21" xfId="0" applyFont="1" applyFill="1" applyBorder="1" applyAlignment="1">
      <alignment horizontal="center" vertical="center"/>
    </xf>
    <xf numFmtId="1" fontId="20" fillId="25" borderId="1" xfId="0" applyNumberFormat="1" applyFont="1" applyFill="1" applyBorder="1" applyAlignment="1">
      <alignment horizontal="center" vertical="center"/>
    </xf>
    <xf numFmtId="2" fontId="2" fillId="25" borderId="12" xfId="0" applyNumberFormat="1" applyFont="1" applyFill="1" applyBorder="1" applyAlignment="1">
      <alignment horizontal="center" vertical="center"/>
    </xf>
    <xf numFmtId="1" fontId="2" fillId="25" borderId="1" xfId="0" applyNumberFormat="1" applyFont="1" applyFill="1" applyBorder="1" applyAlignment="1">
      <alignment horizontal="center" vertical="center"/>
    </xf>
    <xf numFmtId="0" fontId="2" fillId="15" borderId="28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1" fontId="20" fillId="15" borderId="1" xfId="0" applyNumberFormat="1" applyFont="1" applyFill="1" applyBorder="1" applyAlignment="1">
      <alignment horizontal="center" vertical="center"/>
    </xf>
    <xf numFmtId="2" fontId="2" fillId="15" borderId="12" xfId="0" applyNumberFormat="1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3" fillId="23" borderId="21" xfId="0" applyNumberFormat="1" applyFont="1" applyFill="1" applyBorder="1" applyAlignment="1">
      <alignment horizontal="center" vertical="center" wrapText="1"/>
    </xf>
    <xf numFmtId="1" fontId="16" fillId="23" borderId="1" xfId="0" applyNumberFormat="1" applyFont="1" applyFill="1" applyBorder="1" applyAlignment="1">
      <alignment horizontal="center" vertical="center" wrapText="1"/>
    </xf>
    <xf numFmtId="0" fontId="13" fillId="25" borderId="1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4" fontId="22" fillId="0" borderId="3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left" vertical="center"/>
    </xf>
    <xf numFmtId="14" fontId="22" fillId="26" borderId="1" xfId="0" applyNumberFormat="1" applyFont="1" applyFill="1" applyBorder="1" applyAlignment="1">
      <alignment horizontal="center" vertical="center"/>
    </xf>
    <xf numFmtId="2" fontId="2" fillId="26" borderId="1" xfId="0" applyNumberFormat="1" applyFont="1" applyFill="1" applyBorder="1" applyAlignment="1">
      <alignment horizontal="center" vertical="center"/>
    </xf>
    <xf numFmtId="0" fontId="29" fillId="26" borderId="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2" fillId="14" borderId="22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20" borderId="7" xfId="0" applyFont="1" applyFill="1" applyBorder="1" applyAlignment="1">
      <alignment horizontal="center" vertical="center"/>
    </xf>
    <xf numFmtId="0" fontId="25" fillId="20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5" fillId="17" borderId="2" xfId="0" applyFont="1" applyFill="1" applyBorder="1" applyAlignment="1">
      <alignment horizontal="center" vertical="center"/>
    </xf>
    <xf numFmtId="0" fontId="25" fillId="22" borderId="7" xfId="0" applyFont="1" applyFill="1" applyBorder="1" applyAlignment="1">
      <alignment horizontal="center" vertical="center"/>
    </xf>
    <xf numFmtId="0" fontId="25" fillId="27" borderId="1" xfId="0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/>
    </xf>
    <xf numFmtId="0" fontId="25" fillId="21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0" fontId="2" fillId="20" borderId="20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/>
    </xf>
    <xf numFmtId="0" fontId="2" fillId="20" borderId="28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2" fillId="22" borderId="28" xfId="0" applyFont="1" applyFill="1" applyBorder="1" applyAlignment="1">
      <alignment horizontal="center" vertical="center"/>
    </xf>
    <xf numFmtId="0" fontId="2" fillId="22" borderId="6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38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left" vertical="center"/>
    </xf>
    <xf numFmtId="14" fontId="22" fillId="26" borderId="2" xfId="0" applyNumberFormat="1" applyFont="1" applyFill="1" applyBorder="1" applyAlignment="1">
      <alignment horizontal="center" vertical="center"/>
    </xf>
    <xf numFmtId="164" fontId="2" fillId="26" borderId="2" xfId="0" applyNumberFormat="1" applyFont="1" applyFill="1" applyBorder="1" applyAlignment="1">
      <alignment horizontal="center" vertical="center"/>
    </xf>
    <xf numFmtId="2" fontId="2" fillId="26" borderId="2" xfId="0" applyNumberFormat="1" applyFont="1" applyFill="1" applyBorder="1" applyAlignment="1">
      <alignment horizontal="center" vertical="center"/>
    </xf>
    <xf numFmtId="164" fontId="6" fillId="26" borderId="2" xfId="0" applyNumberFormat="1" applyFont="1" applyFill="1" applyBorder="1" applyAlignment="1">
      <alignment horizontal="center" vertical="center"/>
    </xf>
    <xf numFmtId="0" fontId="29" fillId="26" borderId="2" xfId="0" applyFont="1" applyFill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/>
    </xf>
    <xf numFmtId="0" fontId="2" fillId="26" borderId="18" xfId="0" applyFont="1" applyFill="1" applyBorder="1" applyAlignment="1">
      <alignment horizontal="center" vertical="center"/>
    </xf>
    <xf numFmtId="0" fontId="2" fillId="13" borderId="38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2" fillId="26" borderId="43" xfId="0" applyFont="1" applyFill="1" applyBorder="1" applyAlignment="1">
      <alignment horizontal="center" vertical="center"/>
    </xf>
    <xf numFmtId="0" fontId="2" fillId="26" borderId="42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2" fillId="21" borderId="22" xfId="0" applyFont="1" applyFill="1" applyBorder="1" applyAlignment="1">
      <alignment horizontal="center" vertical="center"/>
    </xf>
    <xf numFmtId="0" fontId="22" fillId="21" borderId="9" xfId="0" applyFont="1" applyFill="1" applyBorder="1" applyAlignment="1">
      <alignment horizontal="center" vertical="center"/>
    </xf>
    <xf numFmtId="0" fontId="0" fillId="0" borderId="0" xfId="0" applyBorder="1"/>
    <xf numFmtId="0" fontId="2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6" fillId="13" borderId="14" xfId="0" applyNumberFormat="1" applyFont="1" applyFill="1" applyBorder="1" applyAlignment="1">
      <alignment horizontal="center" vertical="center" wrapText="1"/>
    </xf>
    <xf numFmtId="0" fontId="16" fillId="13" borderId="20" xfId="0" applyNumberFormat="1" applyFont="1" applyFill="1" applyBorder="1" applyAlignment="1">
      <alignment horizontal="center" vertical="center" wrapText="1"/>
    </xf>
    <xf numFmtId="0" fontId="16" fillId="14" borderId="20" xfId="0" applyNumberFormat="1" applyFont="1" applyFill="1" applyBorder="1" applyAlignment="1">
      <alignment horizontal="center" vertical="center" wrapText="1"/>
    </xf>
    <xf numFmtId="0" fontId="16" fillId="15" borderId="20" xfId="0" applyNumberFormat="1" applyFont="1" applyFill="1" applyBorder="1" applyAlignment="1">
      <alignment horizontal="center" vertical="center" wrapText="1"/>
    </xf>
    <xf numFmtId="0" fontId="16" fillId="15" borderId="20" xfId="0" applyFont="1" applyFill="1" applyBorder="1" applyAlignment="1">
      <alignment horizontal="center" vertical="center" wrapText="1"/>
    </xf>
    <xf numFmtId="0" fontId="16" fillId="23" borderId="20" xfId="0" applyNumberFormat="1" applyFont="1" applyFill="1" applyBorder="1" applyAlignment="1">
      <alignment horizontal="center" vertical="center" wrapText="1"/>
    </xf>
    <xf numFmtId="0" fontId="16" fillId="25" borderId="20" xfId="0" applyNumberFormat="1" applyFont="1" applyFill="1" applyBorder="1" applyAlignment="1">
      <alignment horizontal="center" vertical="center" wrapText="1"/>
    </xf>
    <xf numFmtId="0" fontId="16" fillId="25" borderId="20" xfId="0" applyFont="1" applyFill="1" applyBorder="1" applyAlignment="1">
      <alignment horizontal="center" vertical="center" wrapText="1"/>
    </xf>
    <xf numFmtId="0" fontId="2" fillId="28" borderId="22" xfId="0" applyFont="1" applyFill="1" applyBorder="1" applyAlignment="1">
      <alignment horizontal="center" vertical="center"/>
    </xf>
    <xf numFmtId="0" fontId="0" fillId="0" borderId="0" xfId="0" applyFill="1" applyBorder="1"/>
    <xf numFmtId="0" fontId="2" fillId="14" borderId="43" xfId="0" applyFont="1" applyFill="1" applyBorder="1" applyAlignment="1">
      <alignment horizontal="center" vertical="center"/>
    </xf>
    <xf numFmtId="0" fontId="2" fillId="14" borderId="4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0" fillId="28" borderId="3" xfId="0" applyFill="1" applyBorder="1"/>
    <xf numFmtId="0" fontId="0" fillId="28" borderId="1" xfId="0" applyFill="1" applyBorder="1"/>
    <xf numFmtId="0" fontId="0" fillId="28" borderId="2" xfId="0" applyFill="1" applyBorder="1"/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2" fillId="27" borderId="22" xfId="0" applyFont="1" applyFill="1" applyBorder="1" applyAlignment="1">
      <alignment horizontal="center" vertical="center"/>
    </xf>
    <xf numFmtId="0" fontId="22" fillId="27" borderId="9" xfId="0" applyFont="1" applyFill="1" applyBorder="1" applyAlignment="1">
      <alignment horizontal="center" vertical="center"/>
    </xf>
    <xf numFmtId="0" fontId="2" fillId="27" borderId="9" xfId="0" applyFont="1" applyFill="1" applyBorder="1" applyAlignment="1">
      <alignment horizontal="center" vertical="center"/>
    </xf>
    <xf numFmtId="0" fontId="2" fillId="29" borderId="2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2" fillId="28" borderId="1" xfId="0" applyFont="1" applyFill="1" applyBorder="1" applyAlignment="1">
      <alignment horizontal="center" vertical="center"/>
    </xf>
    <xf numFmtId="0" fontId="2" fillId="27" borderId="43" xfId="0" applyFont="1" applyFill="1" applyBorder="1" applyAlignment="1">
      <alignment horizontal="center" vertical="center"/>
    </xf>
    <xf numFmtId="0" fontId="2" fillId="27" borderId="42" xfId="0" applyFont="1" applyFill="1" applyBorder="1" applyAlignment="1">
      <alignment horizontal="center" vertical="center"/>
    </xf>
    <xf numFmtId="0" fontId="0" fillId="27" borderId="3" xfId="0" applyFill="1" applyBorder="1"/>
    <xf numFmtId="0" fontId="0" fillId="27" borderId="1" xfId="0" applyFill="1" applyBorder="1"/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0" fillId="27" borderId="2" xfId="0" applyFill="1" applyBorder="1"/>
    <xf numFmtId="0" fontId="2" fillId="24" borderId="43" xfId="0" applyFont="1" applyFill="1" applyBorder="1" applyAlignment="1">
      <alignment horizontal="center" vertical="center"/>
    </xf>
    <xf numFmtId="0" fontId="2" fillId="24" borderId="28" xfId="0" applyFont="1" applyFill="1" applyBorder="1" applyAlignment="1">
      <alignment horizontal="center" vertical="center"/>
    </xf>
    <xf numFmtId="0" fontId="16" fillId="24" borderId="20" xfId="0" applyNumberFormat="1" applyFont="1" applyFill="1" applyBorder="1" applyAlignment="1">
      <alignment horizontal="center" vertical="center" wrapText="1"/>
    </xf>
    <xf numFmtId="0" fontId="2" fillId="24" borderId="22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 wrapText="1"/>
    </xf>
    <xf numFmtId="1" fontId="16" fillId="24" borderId="1" xfId="0" applyNumberFormat="1" applyFont="1" applyFill="1" applyBorder="1" applyAlignment="1">
      <alignment horizontal="center" vertical="center" wrapText="1"/>
    </xf>
    <xf numFmtId="14" fontId="16" fillId="24" borderId="1" xfId="0" applyNumberFormat="1" applyFont="1" applyFill="1" applyBorder="1" applyAlignment="1">
      <alignment horizontal="center" vertical="center" wrapText="1"/>
    </xf>
    <xf numFmtId="1" fontId="2" fillId="24" borderId="1" xfId="0" applyNumberFormat="1" applyFont="1" applyFill="1" applyBorder="1" applyAlignment="1">
      <alignment horizontal="center" vertical="center"/>
    </xf>
    <xf numFmtId="0" fontId="16" fillId="24" borderId="1" xfId="0" applyNumberFormat="1" applyFont="1" applyFill="1" applyBorder="1" applyAlignment="1">
      <alignment horizontal="center" vertical="center" wrapText="1"/>
    </xf>
    <xf numFmtId="2" fontId="2" fillId="24" borderId="12" xfId="0" applyNumberFormat="1" applyFont="1" applyFill="1" applyBorder="1" applyAlignment="1">
      <alignment horizontal="center" vertical="center"/>
    </xf>
    <xf numFmtId="164" fontId="6" fillId="24" borderId="21" xfId="0" applyNumberFormat="1" applyFont="1" applyFill="1" applyBorder="1" applyAlignment="1">
      <alignment horizontal="center" vertical="center"/>
    </xf>
    <xf numFmtId="164" fontId="6" fillId="24" borderId="12" xfId="0" applyNumberFormat="1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/>
    </xf>
    <xf numFmtId="164" fontId="2" fillId="24" borderId="1" xfId="0" applyNumberFormat="1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164" fontId="6" fillId="24" borderId="1" xfId="0" applyNumberFormat="1" applyFont="1" applyFill="1" applyBorder="1" applyAlignment="1">
      <alignment horizontal="center" vertical="center"/>
    </xf>
    <xf numFmtId="164" fontId="6" fillId="24" borderId="22" xfId="0" applyNumberFormat="1" applyFont="1" applyFill="1" applyBorder="1" applyAlignment="1">
      <alignment horizontal="center" vertical="center"/>
    </xf>
    <xf numFmtId="0" fontId="2" fillId="24" borderId="42" xfId="0" applyFont="1" applyFill="1" applyBorder="1" applyAlignment="1">
      <alignment horizontal="center" vertical="center"/>
    </xf>
    <xf numFmtId="0" fontId="2" fillId="24" borderId="6" xfId="0" applyFont="1" applyFill="1" applyBorder="1" applyAlignment="1">
      <alignment horizontal="center" vertical="center"/>
    </xf>
    <xf numFmtId="0" fontId="16" fillId="24" borderId="19" xfId="0" applyNumberFormat="1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/>
    </xf>
    <xf numFmtId="0" fontId="2" fillId="24" borderId="18" xfId="0" applyFont="1" applyFill="1" applyBorder="1" applyAlignment="1">
      <alignment horizontal="center" vertical="center"/>
    </xf>
    <xf numFmtId="1" fontId="2" fillId="24" borderId="2" xfId="0" applyNumberFormat="1" applyFont="1" applyFill="1" applyBorder="1" applyAlignment="1">
      <alignment horizontal="center" vertical="center"/>
    </xf>
    <xf numFmtId="2" fontId="2" fillId="24" borderId="18" xfId="0" applyNumberFormat="1" applyFont="1" applyFill="1" applyBorder="1" applyAlignment="1">
      <alignment horizontal="center" vertical="center"/>
    </xf>
    <xf numFmtId="164" fontId="6" fillId="24" borderId="18" xfId="0" applyNumberFormat="1" applyFont="1" applyFill="1" applyBorder="1" applyAlignment="1">
      <alignment horizontal="center" vertical="center"/>
    </xf>
    <xf numFmtId="49" fontId="19" fillId="24" borderId="2" xfId="0" applyNumberFormat="1" applyFont="1" applyFill="1" applyBorder="1" applyAlignment="1">
      <alignment horizontal="center" vertical="center"/>
    </xf>
    <xf numFmtId="0" fontId="4" fillId="24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7" fillId="0" borderId="46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47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164" fontId="35" fillId="0" borderId="10" xfId="0" applyNumberFormat="1" applyFont="1" applyFill="1" applyBorder="1" applyAlignment="1">
      <alignment horizontal="center" vertical="center" wrapText="1"/>
    </xf>
    <xf numFmtId="164" fontId="35" fillId="0" borderId="11" xfId="0" applyNumberFormat="1" applyFont="1" applyFill="1" applyBorder="1" applyAlignment="1">
      <alignment horizontal="center" vertical="center" wrapText="1"/>
    </xf>
    <xf numFmtId="164" fontId="35" fillId="0" borderId="8" xfId="0" applyNumberFormat="1" applyFont="1" applyFill="1" applyBorder="1" applyAlignment="1">
      <alignment horizontal="center" vertical="center" wrapText="1"/>
    </xf>
    <xf numFmtId="164" fontId="35" fillId="0" borderId="9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164" fontId="7" fillId="0" borderId="38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colors>
    <mruColors>
      <color rgb="FFF99761"/>
      <color rgb="FFFF9900"/>
      <color rgb="FFFFFF99"/>
      <color rgb="FFB8E08C"/>
      <color rgb="FFFFCC00"/>
      <color rgb="FF996600"/>
      <color rgb="FFFFCCFF"/>
      <color rgb="FFF55F0B"/>
      <color rgb="FFFF99CC"/>
      <color rgb="FFD3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69"/>
  <sheetViews>
    <sheetView topLeftCell="A25" zoomScale="85" zoomScaleNormal="85" workbookViewId="0">
      <selection activeCell="A41" sqref="A41:XFD41"/>
    </sheetView>
  </sheetViews>
  <sheetFormatPr defaultRowHeight="15"/>
  <cols>
    <col min="1" max="1" width="9.85546875" style="671" customWidth="1"/>
    <col min="2" max="2" width="9.85546875" style="6" customWidth="1"/>
    <col min="3" max="3" width="9.140625" style="6"/>
    <col min="4" max="4" width="19.28515625" style="6" customWidth="1"/>
    <col min="5" max="5" width="5" style="53" bestFit="1" customWidth="1"/>
    <col min="6" max="6" width="16" style="6" bestFit="1" customWidth="1"/>
    <col min="7" max="7" width="5" style="53" bestFit="1" customWidth="1"/>
    <col min="8" max="8" width="6.140625" style="6" customWidth="1"/>
    <col min="9" max="9" width="11.28515625" style="208" customWidth="1"/>
    <col min="10" max="10" width="13.85546875" style="153" customWidth="1"/>
    <col min="11" max="11" width="7.140625" style="6" customWidth="1"/>
    <col min="12" max="12" width="8.85546875" style="6" bestFit="1" customWidth="1"/>
    <col min="13" max="13" width="7.42578125" style="171" customWidth="1"/>
    <col min="14" max="14" width="13.42578125" style="6" bestFit="1" customWidth="1"/>
    <col min="15" max="15" width="13.140625" style="6" bestFit="1" customWidth="1"/>
    <col min="16" max="16" width="18.42578125" style="6" bestFit="1" customWidth="1"/>
    <col min="17" max="17" width="14.42578125" style="48" customWidth="1"/>
    <col min="18" max="18" width="13.28515625" style="7" bestFit="1" customWidth="1"/>
    <col min="19" max="19" width="7.140625" style="48" customWidth="1"/>
    <col min="20" max="20" width="16.28515625" style="308" customWidth="1"/>
    <col min="21" max="21" width="14.28515625" style="21" customWidth="1"/>
    <col min="22" max="22" width="8.140625" style="179" bestFit="1" customWidth="1"/>
    <col min="23" max="24" width="7.140625" style="11" bestFit="1" customWidth="1"/>
    <col min="25" max="25" width="6.7109375" style="2" bestFit="1" customWidth="1"/>
    <col min="26" max="26" width="6.7109375" style="6" bestFit="1" customWidth="1"/>
    <col min="27" max="27" width="6.7109375" style="9" bestFit="1" customWidth="1"/>
    <col min="28" max="28" width="6.28515625" style="21" customWidth="1"/>
    <col min="29" max="29" width="9.7109375" style="9" customWidth="1"/>
    <col min="30" max="30" width="9.28515625" style="11" bestFit="1" customWidth="1"/>
    <col min="31" max="32" width="6.7109375" style="6" bestFit="1" customWidth="1"/>
    <col min="33" max="33" width="6.7109375" style="9" bestFit="1" customWidth="1"/>
    <col min="34" max="34" width="2" style="21" bestFit="1" customWidth="1"/>
    <col min="35" max="35" width="6.5703125" style="9" customWidth="1"/>
    <col min="36" max="36" width="9.28515625" style="11" hidden="1" customWidth="1"/>
    <col min="37" max="37" width="7.42578125" style="6" hidden="1" customWidth="1"/>
    <col min="38" max="38" width="9.28515625" style="11" hidden="1" customWidth="1"/>
    <col min="39" max="41" width="6.7109375" style="6" bestFit="1" customWidth="1"/>
    <col min="42" max="42" width="3.5703125" style="21" customWidth="1"/>
    <col min="43" max="43" width="6.7109375" style="6" bestFit="1" customWidth="1"/>
    <col min="44" max="44" width="9.28515625" style="11" bestFit="1" customWidth="1"/>
    <col min="45" max="45" width="9" style="9" customWidth="1"/>
    <col min="46" max="47" width="9.28515625" style="11" bestFit="1" customWidth="1"/>
    <col min="48" max="16384" width="9.140625" style="6"/>
  </cols>
  <sheetData>
    <row r="1" spans="1:49" ht="20.25">
      <c r="D1" s="3"/>
      <c r="K1" s="16" t="s">
        <v>162</v>
      </c>
      <c r="L1" s="3"/>
      <c r="M1" s="195"/>
      <c r="N1" s="3"/>
      <c r="O1" s="3"/>
      <c r="P1" s="3"/>
      <c r="R1" s="4"/>
      <c r="T1" s="660"/>
      <c r="U1" s="47"/>
      <c r="V1" s="177"/>
      <c r="W1" s="15"/>
      <c r="X1" s="15"/>
      <c r="Y1" s="14"/>
      <c r="Z1" s="3"/>
      <c r="AA1" s="3"/>
      <c r="AB1" s="5"/>
      <c r="AC1" s="3"/>
      <c r="AD1" s="15"/>
      <c r="AE1" s="3"/>
      <c r="AF1" s="3"/>
      <c r="AG1" s="17"/>
    </row>
    <row r="2" spans="1:49" ht="21" thickBot="1">
      <c r="D2" s="3"/>
      <c r="H2" s="6" t="s">
        <v>23</v>
      </c>
      <c r="I2" s="208" t="s">
        <v>23</v>
      </c>
      <c r="K2" s="16" t="s">
        <v>164</v>
      </c>
      <c r="L2" s="3"/>
      <c r="M2" s="195"/>
      <c r="N2" s="3"/>
      <c r="O2" s="3"/>
      <c r="P2" s="3"/>
      <c r="Q2" s="51"/>
      <c r="S2" s="51"/>
      <c r="T2" s="661"/>
      <c r="U2" s="50"/>
      <c r="V2" s="178"/>
      <c r="W2" s="15"/>
      <c r="X2" s="15"/>
      <c r="Y2" s="14"/>
      <c r="Z2" s="3"/>
      <c r="AA2" s="3"/>
      <c r="AB2" s="5"/>
      <c r="AC2" s="3"/>
      <c r="AD2" s="15"/>
      <c r="AE2" s="3"/>
      <c r="AF2" s="3"/>
      <c r="AG2" s="17"/>
    </row>
    <row r="3" spans="1:49" ht="12.75" customHeight="1" thickBot="1">
      <c r="A3" s="807" t="s">
        <v>347</v>
      </c>
      <c r="B3" s="807" t="s">
        <v>150</v>
      </c>
      <c r="C3" s="809" t="s">
        <v>67</v>
      </c>
      <c r="D3" s="803" t="s">
        <v>19</v>
      </c>
      <c r="E3" s="811" t="s">
        <v>71</v>
      </c>
      <c r="F3" s="813" t="s">
        <v>22</v>
      </c>
      <c r="G3" s="839" t="s">
        <v>72</v>
      </c>
      <c r="H3" s="811" t="s">
        <v>333</v>
      </c>
      <c r="I3" s="803" t="s">
        <v>345</v>
      </c>
      <c r="J3" s="813" t="s">
        <v>9</v>
      </c>
      <c r="K3" s="803" t="s">
        <v>20</v>
      </c>
      <c r="L3" s="803" t="s">
        <v>21</v>
      </c>
      <c r="M3" s="815" t="s">
        <v>2</v>
      </c>
      <c r="N3" s="803" t="s">
        <v>45</v>
      </c>
      <c r="O3" s="803" t="s">
        <v>46</v>
      </c>
      <c r="P3" s="803" t="s">
        <v>47</v>
      </c>
      <c r="Q3" s="805" t="s">
        <v>84</v>
      </c>
      <c r="R3" s="803" t="s">
        <v>7</v>
      </c>
      <c r="S3" s="805" t="s">
        <v>65</v>
      </c>
      <c r="T3" s="817" t="s">
        <v>4</v>
      </c>
      <c r="U3" s="803" t="s">
        <v>44</v>
      </c>
      <c r="V3" s="837" t="s">
        <v>1</v>
      </c>
      <c r="W3" s="822" t="s">
        <v>270</v>
      </c>
      <c r="X3" s="822" t="s">
        <v>271</v>
      </c>
      <c r="Y3" s="824" t="s">
        <v>10</v>
      </c>
      <c r="Z3" s="825"/>
      <c r="AA3" s="825"/>
      <c r="AB3" s="825"/>
      <c r="AC3" s="825"/>
      <c r="AD3" s="826"/>
      <c r="AE3" s="824" t="s">
        <v>5</v>
      </c>
      <c r="AF3" s="825"/>
      <c r="AG3" s="825"/>
      <c r="AH3" s="825"/>
      <c r="AI3" s="825"/>
      <c r="AJ3" s="826"/>
      <c r="AK3" s="827" t="s">
        <v>11</v>
      </c>
      <c r="AL3" s="828"/>
      <c r="AM3" s="824" t="s">
        <v>12</v>
      </c>
      <c r="AN3" s="825"/>
      <c r="AO3" s="825"/>
      <c r="AP3" s="825"/>
      <c r="AQ3" s="825"/>
      <c r="AR3" s="826"/>
      <c r="AS3" s="834" t="s">
        <v>13</v>
      </c>
      <c r="AT3" s="835"/>
      <c r="AU3" s="836"/>
      <c r="AV3" s="821"/>
      <c r="AW3" s="821"/>
    </row>
    <row r="4" spans="1:49" s="8" customFormat="1" ht="25.5" customHeight="1" thickBot="1">
      <c r="A4" s="808"/>
      <c r="B4" s="808"/>
      <c r="C4" s="810"/>
      <c r="D4" s="804"/>
      <c r="E4" s="812"/>
      <c r="F4" s="814"/>
      <c r="G4" s="840"/>
      <c r="H4" s="812"/>
      <c r="I4" s="804"/>
      <c r="J4" s="814"/>
      <c r="K4" s="804"/>
      <c r="L4" s="804"/>
      <c r="M4" s="816"/>
      <c r="N4" s="804"/>
      <c r="O4" s="804"/>
      <c r="P4" s="804"/>
      <c r="Q4" s="806"/>
      <c r="R4" s="804"/>
      <c r="S4" s="806"/>
      <c r="T4" s="818"/>
      <c r="U4" s="804"/>
      <c r="V4" s="838"/>
      <c r="W4" s="823"/>
      <c r="X4" s="823"/>
      <c r="Y4" s="96">
        <v>1</v>
      </c>
      <c r="Z4" s="33">
        <v>2</v>
      </c>
      <c r="AA4" s="33">
        <v>3</v>
      </c>
      <c r="AB4" s="18">
        <v>4</v>
      </c>
      <c r="AC4" s="18" t="s">
        <v>6</v>
      </c>
      <c r="AD4" s="97" t="s">
        <v>0</v>
      </c>
      <c r="AE4" s="96">
        <v>1</v>
      </c>
      <c r="AF4" s="18">
        <v>2</v>
      </c>
      <c r="AG4" s="18">
        <v>3</v>
      </c>
      <c r="AH4" s="18">
        <v>4</v>
      </c>
      <c r="AI4" s="18" t="s">
        <v>6</v>
      </c>
      <c r="AJ4" s="97" t="s">
        <v>0</v>
      </c>
      <c r="AK4" s="98" t="s">
        <v>14</v>
      </c>
      <c r="AL4" s="99" t="s">
        <v>0</v>
      </c>
      <c r="AM4" s="100">
        <v>1</v>
      </c>
      <c r="AN4" s="36">
        <v>2</v>
      </c>
      <c r="AO4" s="28">
        <v>3</v>
      </c>
      <c r="AP4" s="28">
        <v>4</v>
      </c>
      <c r="AQ4" s="28" t="s">
        <v>6</v>
      </c>
      <c r="AR4" s="97" t="s">
        <v>0</v>
      </c>
      <c r="AS4" s="832" t="s">
        <v>15</v>
      </c>
      <c r="AT4" s="822" t="s">
        <v>270</v>
      </c>
      <c r="AU4" s="830" t="s">
        <v>271</v>
      </c>
      <c r="AV4" s="821"/>
      <c r="AW4" s="821"/>
    </row>
    <row r="5" spans="1:49" ht="15.75" thickBot="1">
      <c r="A5" s="85">
        <v>1</v>
      </c>
      <c r="B5" s="85"/>
      <c r="C5" s="86"/>
      <c r="D5" s="93"/>
      <c r="E5" s="85"/>
      <c r="F5" s="102"/>
      <c r="G5" s="86"/>
      <c r="H5" s="85"/>
      <c r="I5" s="85"/>
      <c r="J5" s="102"/>
      <c r="K5" s="34"/>
      <c r="L5" s="87"/>
      <c r="M5" s="196"/>
      <c r="N5" s="820" t="s">
        <v>326</v>
      </c>
      <c r="O5" s="820"/>
      <c r="P5" s="820"/>
      <c r="Q5" s="88"/>
      <c r="R5" s="89"/>
      <c r="S5" s="88"/>
      <c r="T5" s="662"/>
      <c r="U5" s="91"/>
      <c r="V5" s="182"/>
      <c r="W5" s="95"/>
      <c r="X5" s="95"/>
      <c r="Y5" s="114"/>
      <c r="Z5" s="34"/>
      <c r="AA5" s="34"/>
      <c r="AB5" s="90"/>
      <c r="AC5" s="93"/>
      <c r="AD5" s="92"/>
      <c r="AE5" s="85"/>
      <c r="AF5" s="34"/>
      <c r="AG5" s="34"/>
      <c r="AH5" s="90"/>
      <c r="AI5" s="93"/>
      <c r="AJ5" s="92"/>
      <c r="AK5" s="94"/>
      <c r="AL5" s="95"/>
      <c r="AM5" s="85"/>
      <c r="AN5" s="34"/>
      <c r="AO5" s="34"/>
      <c r="AP5" s="90"/>
      <c r="AQ5" s="34"/>
      <c r="AR5" s="92"/>
      <c r="AS5" s="833"/>
      <c r="AT5" s="829"/>
      <c r="AU5" s="831"/>
    </row>
    <row r="6" spans="1:49">
      <c r="A6" s="85">
        <v>2</v>
      </c>
      <c r="B6" s="61">
        <v>2</v>
      </c>
      <c r="C6" s="62"/>
      <c r="D6" s="44" t="s">
        <v>61</v>
      </c>
      <c r="E6" s="520">
        <v>14</v>
      </c>
      <c r="F6" s="101" t="s">
        <v>69</v>
      </c>
      <c r="G6" s="296">
        <v>20</v>
      </c>
      <c r="H6" s="61">
        <v>2</v>
      </c>
      <c r="I6" s="61"/>
      <c r="J6" s="101" t="s">
        <v>29</v>
      </c>
      <c r="K6" s="1" t="s">
        <v>31</v>
      </c>
      <c r="L6" s="30" t="s">
        <v>27</v>
      </c>
      <c r="M6" s="44">
        <v>60</v>
      </c>
      <c r="N6" s="44" t="s">
        <v>51</v>
      </c>
      <c r="O6" s="44" t="s">
        <v>52</v>
      </c>
      <c r="P6" s="44" t="s">
        <v>53</v>
      </c>
      <c r="Q6" s="52" t="s">
        <v>85</v>
      </c>
      <c r="R6" s="46">
        <v>31687</v>
      </c>
      <c r="S6" s="52">
        <v>31</v>
      </c>
      <c r="T6" s="164"/>
      <c r="U6" s="44" t="s">
        <v>63</v>
      </c>
      <c r="V6" s="166">
        <v>56.44</v>
      </c>
      <c r="W6" s="66">
        <v>0.90859999999999996</v>
      </c>
      <c r="X6" s="66"/>
      <c r="Y6" s="79">
        <v>80</v>
      </c>
      <c r="Z6" s="1">
        <v>85</v>
      </c>
      <c r="AA6" s="32">
        <v>90</v>
      </c>
      <c r="AB6" s="29"/>
      <c r="AC6" s="12">
        <v>85</v>
      </c>
      <c r="AD6" s="70">
        <f>AC6*W6</f>
        <v>77.230999999999995</v>
      </c>
      <c r="AE6" s="61"/>
      <c r="AF6" s="1"/>
      <c r="AG6" s="1"/>
      <c r="AH6" s="29"/>
      <c r="AI6" s="12"/>
      <c r="AJ6" s="70">
        <f>AI6*W6</f>
        <v>0</v>
      </c>
      <c r="AK6" s="56">
        <f>AI6+AC6</f>
        <v>85</v>
      </c>
      <c r="AL6" s="66">
        <f>AK6*W6</f>
        <v>77.230999999999995</v>
      </c>
      <c r="AM6" s="61"/>
      <c r="AN6" s="1"/>
      <c r="AO6" s="1"/>
      <c r="AP6" s="29"/>
      <c r="AQ6" s="1"/>
      <c r="AR6" s="66"/>
      <c r="AS6" s="209">
        <f>AQ6+AK6</f>
        <v>85</v>
      </c>
      <c r="AT6" s="150">
        <f>AS6*W6</f>
        <v>77.230999999999995</v>
      </c>
      <c r="AU6" s="135"/>
    </row>
    <row r="7" spans="1:49">
      <c r="A7" s="85">
        <v>3</v>
      </c>
      <c r="B7" s="61">
        <v>1</v>
      </c>
      <c r="C7" s="62"/>
      <c r="D7" s="1"/>
      <c r="E7" s="520">
        <v>24</v>
      </c>
      <c r="F7" s="101" t="s">
        <v>68</v>
      </c>
      <c r="G7" s="296">
        <v>48</v>
      </c>
      <c r="H7" s="61">
        <v>1</v>
      </c>
      <c r="I7" s="61">
        <v>1</v>
      </c>
      <c r="J7" s="101" t="s">
        <v>28</v>
      </c>
      <c r="K7" s="1" t="s">
        <v>31</v>
      </c>
      <c r="L7" s="30" t="s">
        <v>27</v>
      </c>
      <c r="M7" s="44">
        <v>60</v>
      </c>
      <c r="N7" s="44" t="s">
        <v>57</v>
      </c>
      <c r="O7" s="44" t="s">
        <v>58</v>
      </c>
      <c r="P7" s="44" t="s">
        <v>59</v>
      </c>
      <c r="Q7" s="52" t="s">
        <v>86</v>
      </c>
      <c r="R7" s="46">
        <v>34682</v>
      </c>
      <c r="S7" s="52">
        <v>23</v>
      </c>
      <c r="T7" s="164" t="s">
        <v>64</v>
      </c>
      <c r="U7" s="44" t="s">
        <v>63</v>
      </c>
      <c r="V7" s="166">
        <v>59.8</v>
      </c>
      <c r="W7" s="66">
        <v>0.86280000000000001</v>
      </c>
      <c r="X7" s="66"/>
      <c r="Y7" s="79">
        <v>90</v>
      </c>
      <c r="Z7" s="1">
        <v>95</v>
      </c>
      <c r="AA7" s="1">
        <v>100</v>
      </c>
      <c r="AB7" s="29"/>
      <c r="AC7" s="12">
        <v>100</v>
      </c>
      <c r="AD7" s="70">
        <f>AC7*W7</f>
        <v>86.28</v>
      </c>
      <c r="AE7" s="61"/>
      <c r="AF7" s="1"/>
      <c r="AG7" s="1"/>
      <c r="AH7" s="29"/>
      <c r="AI7" s="12"/>
      <c r="AJ7" s="70">
        <f>AI7*W7</f>
        <v>0</v>
      </c>
      <c r="AK7" s="56">
        <f>AI7+AC7</f>
        <v>100</v>
      </c>
      <c r="AL7" s="66">
        <f>AK7*W7</f>
        <v>86.28</v>
      </c>
      <c r="AM7" s="61"/>
      <c r="AN7" s="1"/>
      <c r="AO7" s="1"/>
      <c r="AP7" s="29"/>
      <c r="AQ7" s="1"/>
      <c r="AR7" s="66"/>
      <c r="AS7" s="69">
        <f>AQ7+AK7</f>
        <v>100</v>
      </c>
      <c r="AT7" s="13">
        <f>AS7*W7</f>
        <v>86.28</v>
      </c>
      <c r="AU7" s="70"/>
    </row>
    <row r="8" spans="1:49">
      <c r="A8" s="85">
        <v>4</v>
      </c>
      <c r="B8" s="61">
        <v>3</v>
      </c>
      <c r="C8" s="62"/>
      <c r="D8" s="45" t="s">
        <v>60</v>
      </c>
      <c r="E8" s="520">
        <v>12</v>
      </c>
      <c r="F8" s="101" t="s">
        <v>70</v>
      </c>
      <c r="G8" s="296">
        <v>12</v>
      </c>
      <c r="H8" s="61">
        <v>2</v>
      </c>
      <c r="I8" s="61">
        <v>1</v>
      </c>
      <c r="J8" s="101"/>
      <c r="K8" s="1" t="s">
        <v>31</v>
      </c>
      <c r="L8" s="30" t="s">
        <v>27</v>
      </c>
      <c r="M8" s="44">
        <v>67.5</v>
      </c>
      <c r="N8" s="44" t="s">
        <v>48</v>
      </c>
      <c r="O8" s="44" t="s">
        <v>49</v>
      </c>
      <c r="P8" s="44" t="s">
        <v>50</v>
      </c>
      <c r="Q8" s="52" t="s">
        <v>85</v>
      </c>
      <c r="R8" s="46">
        <v>36308</v>
      </c>
      <c r="S8" s="52">
        <v>18</v>
      </c>
      <c r="T8" s="164" t="s">
        <v>62</v>
      </c>
      <c r="U8" s="44" t="s">
        <v>63</v>
      </c>
      <c r="V8" s="166">
        <v>65.7</v>
      </c>
      <c r="W8" s="66">
        <v>0.79590000000000005</v>
      </c>
      <c r="X8" s="66"/>
      <c r="Y8" s="79">
        <v>65</v>
      </c>
      <c r="Z8" s="1">
        <v>75</v>
      </c>
      <c r="AA8" s="1">
        <v>80</v>
      </c>
      <c r="AB8" s="29"/>
      <c r="AC8" s="12">
        <v>80</v>
      </c>
      <c r="AD8" s="70">
        <f>AC8*W8</f>
        <v>63.672000000000004</v>
      </c>
      <c r="AE8" s="61"/>
      <c r="AF8" s="1"/>
      <c r="AG8" s="1"/>
      <c r="AH8" s="29"/>
      <c r="AI8" s="12"/>
      <c r="AJ8" s="70">
        <f t="shared" ref="AJ8" si="0">AI8*W8</f>
        <v>0</v>
      </c>
      <c r="AK8" s="56">
        <f t="shared" ref="AK8" si="1">AI8+AC8</f>
        <v>80</v>
      </c>
      <c r="AL8" s="66">
        <f t="shared" ref="AL8" si="2">AK8*W8</f>
        <v>63.672000000000004</v>
      </c>
      <c r="AM8" s="61"/>
      <c r="AN8" s="1"/>
      <c r="AO8" s="1"/>
      <c r="AP8" s="29"/>
      <c r="AQ8" s="1"/>
      <c r="AR8" s="66"/>
      <c r="AS8" s="69">
        <f t="shared" ref="AS8" si="3">AQ8+AK8</f>
        <v>80</v>
      </c>
      <c r="AT8" s="13">
        <f t="shared" ref="AT8" si="4">AS8*W8</f>
        <v>63.672000000000004</v>
      </c>
      <c r="AU8" s="70"/>
    </row>
    <row r="9" spans="1:49" ht="15.75" thickBot="1">
      <c r="A9" s="85">
        <v>5</v>
      </c>
      <c r="B9" s="67">
        <v>2</v>
      </c>
      <c r="C9" s="68"/>
      <c r="D9" s="81" t="s">
        <v>61</v>
      </c>
      <c r="E9" s="755">
        <v>20</v>
      </c>
      <c r="F9" s="55" t="s">
        <v>69</v>
      </c>
      <c r="G9" s="675">
        <v>21</v>
      </c>
      <c r="H9" s="67">
        <v>1</v>
      </c>
      <c r="I9" s="111"/>
      <c r="J9" s="55" t="s">
        <v>30</v>
      </c>
      <c r="K9" s="75" t="s">
        <v>31</v>
      </c>
      <c r="L9" s="80" t="s">
        <v>27</v>
      </c>
      <c r="M9" s="81">
        <v>67.5</v>
      </c>
      <c r="N9" s="81" t="s">
        <v>54</v>
      </c>
      <c r="O9" s="81" t="s">
        <v>55</v>
      </c>
      <c r="P9" s="81" t="s">
        <v>56</v>
      </c>
      <c r="Q9" s="140" t="s">
        <v>85</v>
      </c>
      <c r="R9" s="82">
        <v>32196</v>
      </c>
      <c r="S9" s="140">
        <v>30</v>
      </c>
      <c r="T9" s="344"/>
      <c r="U9" s="81" t="s">
        <v>63</v>
      </c>
      <c r="V9" s="181">
        <v>63.55</v>
      </c>
      <c r="W9" s="108">
        <v>0.82020000000000004</v>
      </c>
      <c r="X9" s="108"/>
      <c r="Y9" s="67">
        <v>80</v>
      </c>
      <c r="Z9" s="75">
        <v>85</v>
      </c>
      <c r="AA9" s="75">
        <v>90</v>
      </c>
      <c r="AB9" s="76"/>
      <c r="AC9" s="77">
        <v>90</v>
      </c>
      <c r="AD9" s="72">
        <f>AC9*W9</f>
        <v>73.817999999999998</v>
      </c>
      <c r="AE9" s="67"/>
      <c r="AF9" s="75"/>
      <c r="AG9" s="75"/>
      <c r="AH9" s="76"/>
      <c r="AI9" s="77"/>
      <c r="AJ9" s="72">
        <f>AI9*W9</f>
        <v>0</v>
      </c>
      <c r="AK9" s="110">
        <f>AI9+AC9</f>
        <v>90</v>
      </c>
      <c r="AL9" s="108">
        <f>AK9*W9</f>
        <v>73.817999999999998</v>
      </c>
      <c r="AM9" s="67"/>
      <c r="AN9" s="75"/>
      <c r="AO9" s="75"/>
      <c r="AP9" s="76"/>
      <c r="AQ9" s="75"/>
      <c r="AR9" s="108"/>
      <c r="AS9" s="71">
        <f>AQ9+AK9</f>
        <v>90</v>
      </c>
      <c r="AT9" s="84">
        <f>AS9*W9</f>
        <v>73.817999999999998</v>
      </c>
      <c r="AU9" s="72"/>
    </row>
    <row r="10" spans="1:49" s="53" customFormat="1" ht="15.75" thickBot="1">
      <c r="A10" s="671"/>
      <c r="D10" s="9"/>
      <c r="I10" s="208"/>
      <c r="J10" s="153"/>
      <c r="L10" s="35"/>
      <c r="M10" s="171"/>
      <c r="N10" s="819" t="s">
        <v>327</v>
      </c>
      <c r="O10" s="819"/>
      <c r="P10" s="819"/>
      <c r="Q10" s="47"/>
      <c r="R10" s="109"/>
      <c r="S10" s="47"/>
      <c r="T10" s="306"/>
      <c r="U10" s="146"/>
      <c r="V10" s="179"/>
      <c r="W10" s="11"/>
      <c r="X10" s="11"/>
      <c r="Y10" s="2"/>
      <c r="AB10" s="21"/>
      <c r="AC10" s="9"/>
      <c r="AD10" s="11"/>
      <c r="AH10" s="21"/>
      <c r="AI10" s="9"/>
      <c r="AJ10" s="11"/>
      <c r="AL10" s="11"/>
      <c r="AP10" s="21"/>
      <c r="AR10" s="11"/>
      <c r="AS10" s="9"/>
      <c r="AT10" s="11"/>
      <c r="AU10" s="11"/>
    </row>
    <row r="11" spans="1:49">
      <c r="A11" s="54">
        <v>1</v>
      </c>
      <c r="B11" s="122">
        <v>3</v>
      </c>
      <c r="C11" s="103"/>
      <c r="D11" s="126" t="s">
        <v>76</v>
      </c>
      <c r="E11" s="186">
        <v>21</v>
      </c>
      <c r="F11" s="677" t="s">
        <v>102</v>
      </c>
      <c r="G11" s="678">
        <v>27</v>
      </c>
      <c r="H11" s="121">
        <v>1</v>
      </c>
      <c r="I11" s="121">
        <v>2</v>
      </c>
      <c r="J11" s="54" t="s">
        <v>155</v>
      </c>
      <c r="K11" s="123" t="s">
        <v>31</v>
      </c>
      <c r="L11" s="124" t="s">
        <v>27</v>
      </c>
      <c r="M11" s="125">
        <v>60</v>
      </c>
      <c r="N11" s="125" t="s">
        <v>73</v>
      </c>
      <c r="O11" s="125" t="s">
        <v>74</v>
      </c>
      <c r="P11" s="125" t="s">
        <v>75</v>
      </c>
      <c r="Q11" s="127" t="s">
        <v>85</v>
      </c>
      <c r="R11" s="128">
        <v>36917</v>
      </c>
      <c r="S11" s="129">
        <v>17</v>
      </c>
      <c r="T11" s="319" t="s">
        <v>77</v>
      </c>
      <c r="U11" s="387" t="s">
        <v>63</v>
      </c>
      <c r="V11" s="180">
        <v>59.4</v>
      </c>
      <c r="W11" s="132">
        <v>0.82130000000000003</v>
      </c>
      <c r="X11" s="132"/>
      <c r="Y11" s="133">
        <v>90</v>
      </c>
      <c r="Z11" s="123">
        <v>100</v>
      </c>
      <c r="AA11" s="134">
        <v>110</v>
      </c>
      <c r="AB11" s="130"/>
      <c r="AC11" s="43">
        <v>100</v>
      </c>
      <c r="AD11" s="135">
        <f t="shared" ref="AD11:AD15" si="5">AC11*W11</f>
        <v>82.13000000000001</v>
      </c>
      <c r="AE11" s="121"/>
      <c r="AF11" s="123"/>
      <c r="AG11" s="43"/>
      <c r="AH11" s="130"/>
      <c r="AI11" s="43"/>
      <c r="AJ11" s="135">
        <f t="shared" ref="AJ11:AJ15" si="6">AI11*W11</f>
        <v>0</v>
      </c>
      <c r="AK11" s="122">
        <f t="shared" ref="AK11:AK15" si="7">AI11+AC11</f>
        <v>100</v>
      </c>
      <c r="AL11" s="132">
        <f t="shared" ref="AL11:AL15" si="8">AK11*W11</f>
        <v>82.13000000000001</v>
      </c>
      <c r="AM11" s="121"/>
      <c r="AN11" s="123"/>
      <c r="AO11" s="123"/>
      <c r="AP11" s="130"/>
      <c r="AQ11" s="123"/>
      <c r="AR11" s="132"/>
      <c r="AS11" s="209">
        <f t="shared" ref="AS11:AS15" si="9">AQ11+AK11</f>
        <v>100</v>
      </c>
      <c r="AT11" s="150">
        <f t="shared" ref="AT11:AT15" si="10">AS11*W11</f>
        <v>82.13000000000001</v>
      </c>
      <c r="AU11" s="135"/>
    </row>
    <row r="12" spans="1:49" ht="30" customHeight="1">
      <c r="A12" s="101">
        <v>2</v>
      </c>
      <c r="B12" s="56">
        <v>3</v>
      </c>
      <c r="C12" s="62"/>
      <c r="D12" s="44" t="s">
        <v>80</v>
      </c>
      <c r="E12" s="520">
        <v>12</v>
      </c>
      <c r="F12" s="101" t="s">
        <v>103</v>
      </c>
      <c r="G12" s="296">
        <v>12</v>
      </c>
      <c r="H12" s="61">
        <v>1</v>
      </c>
      <c r="I12" s="61">
        <v>1</v>
      </c>
      <c r="J12" s="101"/>
      <c r="K12" s="1" t="s">
        <v>31</v>
      </c>
      <c r="L12" s="30" t="s">
        <v>27</v>
      </c>
      <c r="M12" s="45">
        <v>67.5</v>
      </c>
      <c r="N12" s="45" t="s">
        <v>78</v>
      </c>
      <c r="O12" s="45" t="s">
        <v>79</v>
      </c>
      <c r="P12" s="45" t="s">
        <v>75</v>
      </c>
      <c r="Q12" s="52" t="s">
        <v>86</v>
      </c>
      <c r="R12" s="46">
        <v>34470</v>
      </c>
      <c r="S12" s="1">
        <v>23</v>
      </c>
      <c r="T12" s="164" t="s">
        <v>64</v>
      </c>
      <c r="U12" s="44" t="s">
        <v>63</v>
      </c>
      <c r="V12" s="166">
        <v>66.95</v>
      </c>
      <c r="W12" s="66">
        <v>0.73070000000000002</v>
      </c>
      <c r="X12" s="66"/>
      <c r="Y12" s="79">
        <v>100</v>
      </c>
      <c r="Z12" s="1">
        <v>110</v>
      </c>
      <c r="AA12" s="1">
        <v>117.5</v>
      </c>
      <c r="AB12" s="29"/>
      <c r="AC12" s="12">
        <v>117.5</v>
      </c>
      <c r="AD12" s="70">
        <f t="shared" si="5"/>
        <v>85.857250000000008</v>
      </c>
      <c r="AE12" s="61"/>
      <c r="AF12" s="1"/>
      <c r="AG12" s="12"/>
      <c r="AH12" s="29"/>
      <c r="AI12" s="12"/>
      <c r="AJ12" s="70">
        <f t="shared" si="6"/>
        <v>0</v>
      </c>
      <c r="AK12" s="56">
        <f t="shared" si="7"/>
        <v>117.5</v>
      </c>
      <c r="AL12" s="66">
        <f t="shared" si="8"/>
        <v>85.857250000000008</v>
      </c>
      <c r="AM12" s="61"/>
      <c r="AN12" s="1"/>
      <c r="AO12" s="1"/>
      <c r="AP12" s="29"/>
      <c r="AQ12" s="1"/>
      <c r="AR12" s="66"/>
      <c r="AS12" s="69">
        <f t="shared" si="9"/>
        <v>117.5</v>
      </c>
      <c r="AT12" s="13">
        <f t="shared" si="10"/>
        <v>85.857250000000008</v>
      </c>
      <c r="AU12" s="70"/>
    </row>
    <row r="13" spans="1:49">
      <c r="A13" s="101">
        <v>3</v>
      </c>
      <c r="B13" s="56">
        <v>0</v>
      </c>
      <c r="C13" s="62"/>
      <c r="D13" s="1"/>
      <c r="E13" s="61">
        <v>0</v>
      </c>
      <c r="F13" s="101" t="s">
        <v>104</v>
      </c>
      <c r="G13" s="62">
        <v>0</v>
      </c>
      <c r="H13" s="61">
        <v>0</v>
      </c>
      <c r="I13" s="61" t="s">
        <v>43</v>
      </c>
      <c r="J13" s="101"/>
      <c r="K13" s="1" t="s">
        <v>31</v>
      </c>
      <c r="L13" s="30" t="s">
        <v>27</v>
      </c>
      <c r="M13" s="170">
        <v>82.5</v>
      </c>
      <c r="N13" s="44" t="s">
        <v>81</v>
      </c>
      <c r="O13" s="44" t="s">
        <v>82</v>
      </c>
      <c r="P13" s="44" t="s">
        <v>83</v>
      </c>
      <c r="Q13" s="44" t="s">
        <v>87</v>
      </c>
      <c r="R13" s="46">
        <v>37015</v>
      </c>
      <c r="S13" s="37">
        <v>16</v>
      </c>
      <c r="T13" s="164" t="s">
        <v>77</v>
      </c>
      <c r="U13" s="44" t="s">
        <v>63</v>
      </c>
      <c r="V13" s="166">
        <v>81.900000000000006</v>
      </c>
      <c r="W13" s="66">
        <v>0.62239999999999995</v>
      </c>
      <c r="X13" s="66"/>
      <c r="Y13" s="115">
        <v>120</v>
      </c>
      <c r="Z13" s="32">
        <v>125</v>
      </c>
      <c r="AA13" s="32">
        <v>125</v>
      </c>
      <c r="AB13" s="29"/>
      <c r="AC13" s="12">
        <v>0</v>
      </c>
      <c r="AD13" s="70">
        <f t="shared" si="5"/>
        <v>0</v>
      </c>
      <c r="AE13" s="61"/>
      <c r="AF13" s="1"/>
      <c r="AG13" s="12"/>
      <c r="AH13" s="29"/>
      <c r="AI13" s="12"/>
      <c r="AJ13" s="70">
        <f t="shared" si="6"/>
        <v>0</v>
      </c>
      <c r="AK13" s="56">
        <f t="shared" si="7"/>
        <v>0</v>
      </c>
      <c r="AL13" s="66">
        <f t="shared" si="8"/>
        <v>0</v>
      </c>
      <c r="AM13" s="61"/>
      <c r="AN13" s="1"/>
      <c r="AO13" s="1"/>
      <c r="AP13" s="29"/>
      <c r="AQ13" s="1"/>
      <c r="AR13" s="66"/>
      <c r="AS13" s="69">
        <f t="shared" si="9"/>
        <v>0</v>
      </c>
      <c r="AT13" s="13">
        <f t="shared" si="10"/>
        <v>0</v>
      </c>
      <c r="AU13" s="70"/>
    </row>
    <row r="14" spans="1:49">
      <c r="A14" s="101">
        <v>4</v>
      </c>
      <c r="B14" s="56">
        <v>2</v>
      </c>
      <c r="C14" s="62"/>
      <c r="D14" s="1"/>
      <c r="E14" s="61">
        <v>5</v>
      </c>
      <c r="F14" s="101" t="s">
        <v>104</v>
      </c>
      <c r="G14" s="62">
        <v>5</v>
      </c>
      <c r="H14" s="61">
        <v>2</v>
      </c>
      <c r="I14" s="61"/>
      <c r="J14" s="101"/>
      <c r="K14" s="1" t="s">
        <v>31</v>
      </c>
      <c r="L14" s="30" t="s">
        <v>27</v>
      </c>
      <c r="M14" s="170">
        <v>90</v>
      </c>
      <c r="N14" s="44" t="s">
        <v>92</v>
      </c>
      <c r="O14" s="44" t="s">
        <v>93</v>
      </c>
      <c r="P14" s="44" t="s">
        <v>94</v>
      </c>
      <c r="Q14" s="44" t="s">
        <v>87</v>
      </c>
      <c r="R14" s="46">
        <v>34441</v>
      </c>
      <c r="S14" s="37">
        <v>24</v>
      </c>
      <c r="T14" s="167"/>
      <c r="U14" s="44" t="s">
        <v>63</v>
      </c>
      <c r="V14" s="166">
        <v>89.9</v>
      </c>
      <c r="W14" s="66">
        <v>0.5857</v>
      </c>
      <c r="X14" s="66"/>
      <c r="Y14" s="78">
        <v>180</v>
      </c>
      <c r="Z14" s="1">
        <v>180</v>
      </c>
      <c r="AA14" s="32">
        <v>190</v>
      </c>
      <c r="AB14" s="29"/>
      <c r="AC14" s="12">
        <v>180</v>
      </c>
      <c r="AD14" s="70">
        <f t="shared" si="5"/>
        <v>105.426</v>
      </c>
      <c r="AE14" s="61"/>
      <c r="AF14" s="1"/>
      <c r="AG14" s="12"/>
      <c r="AH14" s="29"/>
      <c r="AI14" s="12"/>
      <c r="AJ14" s="70">
        <f t="shared" si="6"/>
        <v>0</v>
      </c>
      <c r="AK14" s="56">
        <f t="shared" si="7"/>
        <v>180</v>
      </c>
      <c r="AL14" s="66">
        <f t="shared" si="8"/>
        <v>105.426</v>
      </c>
      <c r="AM14" s="61"/>
      <c r="AN14" s="1"/>
      <c r="AO14" s="1"/>
      <c r="AP14" s="29"/>
      <c r="AQ14" s="1"/>
      <c r="AR14" s="66"/>
      <c r="AS14" s="69">
        <f t="shared" si="9"/>
        <v>180</v>
      </c>
      <c r="AT14" s="13">
        <f t="shared" si="10"/>
        <v>105.426</v>
      </c>
      <c r="AU14" s="70"/>
    </row>
    <row r="15" spans="1:49">
      <c r="A15" s="101">
        <v>5</v>
      </c>
      <c r="B15" s="56">
        <v>1</v>
      </c>
      <c r="C15" s="62"/>
      <c r="D15" s="44" t="s">
        <v>76</v>
      </c>
      <c r="E15" s="520">
        <v>12</v>
      </c>
      <c r="F15" s="101" t="s">
        <v>102</v>
      </c>
      <c r="G15" s="296">
        <v>12</v>
      </c>
      <c r="H15" s="61">
        <v>1</v>
      </c>
      <c r="I15" s="61"/>
      <c r="J15" s="101"/>
      <c r="K15" s="1" t="s">
        <v>31</v>
      </c>
      <c r="L15" s="30" t="s">
        <v>27</v>
      </c>
      <c r="M15" s="170">
        <v>90</v>
      </c>
      <c r="N15" s="45" t="s">
        <v>100</v>
      </c>
      <c r="O15" s="45" t="s">
        <v>32</v>
      </c>
      <c r="P15" s="45" t="s">
        <v>101</v>
      </c>
      <c r="Q15" s="44" t="s">
        <v>85</v>
      </c>
      <c r="R15" s="46">
        <v>33581</v>
      </c>
      <c r="S15" s="37">
        <v>26</v>
      </c>
      <c r="T15" s="165"/>
      <c r="U15" s="44" t="s">
        <v>63</v>
      </c>
      <c r="V15" s="166">
        <v>88.5</v>
      </c>
      <c r="W15" s="66">
        <v>0.59140000000000004</v>
      </c>
      <c r="X15" s="66"/>
      <c r="Y15" s="61">
        <v>185</v>
      </c>
      <c r="Z15" s="32">
        <v>195</v>
      </c>
      <c r="AA15" s="32">
        <v>195</v>
      </c>
      <c r="AB15" s="29"/>
      <c r="AC15" s="12">
        <v>185</v>
      </c>
      <c r="AD15" s="70">
        <f t="shared" si="5"/>
        <v>109.40900000000001</v>
      </c>
      <c r="AE15" s="61"/>
      <c r="AF15" s="1"/>
      <c r="AG15" s="12"/>
      <c r="AH15" s="29"/>
      <c r="AI15" s="12"/>
      <c r="AJ15" s="70">
        <f t="shared" si="6"/>
        <v>0</v>
      </c>
      <c r="AK15" s="56">
        <f t="shared" si="7"/>
        <v>185</v>
      </c>
      <c r="AL15" s="66">
        <f t="shared" si="8"/>
        <v>109.40900000000001</v>
      </c>
      <c r="AM15" s="120"/>
      <c r="AN15" s="1"/>
      <c r="AO15" s="1"/>
      <c r="AP15" s="29"/>
      <c r="AQ15" s="1"/>
      <c r="AR15" s="66"/>
      <c r="AS15" s="69">
        <f t="shared" si="9"/>
        <v>185</v>
      </c>
      <c r="AT15" s="13">
        <f t="shared" si="10"/>
        <v>109.40900000000001</v>
      </c>
      <c r="AU15" s="70"/>
    </row>
    <row r="16" spans="1:49">
      <c r="A16" s="101">
        <v>6</v>
      </c>
      <c r="B16" s="56" t="s">
        <v>106</v>
      </c>
      <c r="C16" s="62"/>
      <c r="D16" s="44" t="s">
        <v>76</v>
      </c>
      <c r="E16" s="520">
        <v>24</v>
      </c>
      <c r="F16" s="101" t="s">
        <v>102</v>
      </c>
      <c r="G16" s="296">
        <v>48</v>
      </c>
      <c r="H16" s="61">
        <v>1</v>
      </c>
      <c r="I16" s="61"/>
      <c r="J16" s="101" t="s">
        <v>28</v>
      </c>
      <c r="K16" s="1" t="s">
        <v>31</v>
      </c>
      <c r="L16" s="30" t="s">
        <v>27</v>
      </c>
      <c r="M16" s="170">
        <v>100</v>
      </c>
      <c r="N16" s="45" t="s">
        <v>137</v>
      </c>
      <c r="O16" s="45" t="s">
        <v>138</v>
      </c>
      <c r="P16" s="45" t="s">
        <v>139</v>
      </c>
      <c r="Q16" s="44" t="s">
        <v>85</v>
      </c>
      <c r="R16" s="46">
        <v>32673</v>
      </c>
      <c r="S16" s="37">
        <v>28</v>
      </c>
      <c r="T16" s="167"/>
      <c r="U16" s="44" t="s">
        <v>63</v>
      </c>
      <c r="V16" s="166">
        <v>99.4</v>
      </c>
      <c r="W16" s="66">
        <v>0.55500000000000005</v>
      </c>
      <c r="X16" s="66"/>
      <c r="Y16" s="73">
        <v>200</v>
      </c>
      <c r="Z16" s="59">
        <v>210</v>
      </c>
      <c r="AA16" s="58">
        <v>225</v>
      </c>
      <c r="AB16" s="29"/>
      <c r="AC16" s="12">
        <v>225</v>
      </c>
      <c r="AD16" s="70">
        <f>AC16*W16</f>
        <v>124.87500000000001</v>
      </c>
      <c r="AE16" s="61"/>
      <c r="AF16" s="1"/>
      <c r="AG16" s="12"/>
      <c r="AH16" s="29"/>
      <c r="AI16" s="12"/>
      <c r="AJ16" s="70">
        <f>AI16*W16</f>
        <v>0</v>
      </c>
      <c r="AK16" s="56">
        <f>AI16+AC16</f>
        <v>225</v>
      </c>
      <c r="AL16" s="66">
        <f>AK16*W16</f>
        <v>124.87500000000001</v>
      </c>
      <c r="AM16" s="61"/>
      <c r="AN16" s="1"/>
      <c r="AO16" s="1"/>
      <c r="AP16" s="29"/>
      <c r="AQ16" s="1"/>
      <c r="AR16" s="66"/>
      <c r="AS16" s="69">
        <f>AQ16+AK16</f>
        <v>225</v>
      </c>
      <c r="AT16" s="13">
        <f>AS16*W16</f>
        <v>124.87500000000001</v>
      </c>
      <c r="AU16" s="70"/>
    </row>
    <row r="17" spans="1:47">
      <c r="A17" s="101">
        <v>7</v>
      </c>
      <c r="B17" s="56">
        <v>3</v>
      </c>
      <c r="C17" s="62"/>
      <c r="D17" s="44" t="s">
        <v>80</v>
      </c>
      <c r="E17" s="520">
        <v>5</v>
      </c>
      <c r="F17" s="101" t="s">
        <v>103</v>
      </c>
      <c r="G17" s="296">
        <v>5</v>
      </c>
      <c r="H17" s="61">
        <v>2</v>
      </c>
      <c r="I17" s="61"/>
      <c r="J17" s="101"/>
      <c r="K17" s="1" t="s">
        <v>31</v>
      </c>
      <c r="L17" s="30" t="s">
        <v>27</v>
      </c>
      <c r="M17" s="45">
        <v>100</v>
      </c>
      <c r="N17" s="44" t="s">
        <v>128</v>
      </c>
      <c r="O17" s="44" t="s">
        <v>74</v>
      </c>
      <c r="P17" s="44" t="s">
        <v>129</v>
      </c>
      <c r="Q17" s="52" t="s">
        <v>86</v>
      </c>
      <c r="R17" s="57">
        <v>29295</v>
      </c>
      <c r="S17" s="37">
        <v>38</v>
      </c>
      <c r="T17" s="164"/>
      <c r="U17" s="44" t="s">
        <v>63</v>
      </c>
      <c r="V17" s="166">
        <v>97.2</v>
      </c>
      <c r="W17" s="66">
        <v>0.56130000000000002</v>
      </c>
      <c r="X17" s="66"/>
      <c r="Y17" s="61">
        <v>145</v>
      </c>
      <c r="Z17" s="1">
        <v>152.5</v>
      </c>
      <c r="AA17" s="32">
        <v>157.5</v>
      </c>
      <c r="AB17" s="29"/>
      <c r="AC17" s="12">
        <v>152.5</v>
      </c>
      <c r="AD17" s="70">
        <f t="shared" ref="AD17:AD19" si="11">AC17*W17</f>
        <v>85.598250000000007</v>
      </c>
      <c r="AE17" s="61"/>
      <c r="AF17" s="1"/>
      <c r="AG17" s="12"/>
      <c r="AH17" s="29"/>
      <c r="AI17" s="12"/>
      <c r="AJ17" s="70">
        <f t="shared" ref="AJ17:AJ19" si="12">AI17*W17</f>
        <v>0</v>
      </c>
      <c r="AK17" s="56">
        <f t="shared" ref="AK17:AK19" si="13">AI17+AC17</f>
        <v>152.5</v>
      </c>
      <c r="AL17" s="66">
        <f t="shared" ref="AL17:AL19" si="14">AK17*W17</f>
        <v>85.598250000000007</v>
      </c>
      <c r="AM17" s="61"/>
      <c r="AN17" s="1"/>
      <c r="AO17" s="1"/>
      <c r="AP17" s="29"/>
      <c r="AQ17" s="1"/>
      <c r="AR17" s="66"/>
      <c r="AS17" s="69">
        <f t="shared" ref="AS17:AS19" si="15">AQ17+AK17</f>
        <v>152.5</v>
      </c>
      <c r="AT17" s="13">
        <f t="shared" ref="AT17:AT19" si="16">AS17*W17</f>
        <v>85.598250000000007</v>
      </c>
      <c r="AU17" s="70"/>
    </row>
    <row r="18" spans="1:47" ht="25.5">
      <c r="A18" s="101">
        <v>8</v>
      </c>
      <c r="B18" s="56" t="s">
        <v>332</v>
      </c>
      <c r="C18" s="113" t="s">
        <v>140</v>
      </c>
      <c r="D18" s="1"/>
      <c r="E18" s="61">
        <v>20</v>
      </c>
      <c r="F18" s="101"/>
      <c r="G18" s="62">
        <v>21</v>
      </c>
      <c r="H18" s="61">
        <v>1</v>
      </c>
      <c r="I18" s="61">
        <v>1</v>
      </c>
      <c r="J18" s="101" t="s">
        <v>30</v>
      </c>
      <c r="K18" s="1" t="s">
        <v>31</v>
      </c>
      <c r="L18" s="30" t="s">
        <v>27</v>
      </c>
      <c r="M18" s="170">
        <v>110</v>
      </c>
      <c r="N18" s="44" t="s">
        <v>133</v>
      </c>
      <c r="O18" s="44" t="s">
        <v>134</v>
      </c>
      <c r="P18" s="44" t="s">
        <v>135</v>
      </c>
      <c r="Q18" s="44" t="s">
        <v>85</v>
      </c>
      <c r="R18" s="46">
        <v>24109</v>
      </c>
      <c r="S18" s="37">
        <v>52</v>
      </c>
      <c r="T18" s="164" t="s">
        <v>136</v>
      </c>
      <c r="U18" s="44" t="s">
        <v>63</v>
      </c>
      <c r="V18" s="166">
        <v>108.25</v>
      </c>
      <c r="W18" s="66">
        <v>0.53859999999999997</v>
      </c>
      <c r="X18" s="66">
        <v>0.6673</v>
      </c>
      <c r="Y18" s="73">
        <v>185</v>
      </c>
      <c r="Z18" s="58">
        <v>190</v>
      </c>
      <c r="AA18" s="58">
        <v>200</v>
      </c>
      <c r="AB18" s="37">
        <v>210</v>
      </c>
      <c r="AC18" s="12">
        <v>210</v>
      </c>
      <c r="AD18" s="70">
        <f>AC18*W18</f>
        <v>113.10599999999999</v>
      </c>
      <c r="AE18" s="61"/>
      <c r="AF18" s="1"/>
      <c r="AG18" s="12"/>
      <c r="AH18" s="29"/>
      <c r="AI18" s="12"/>
      <c r="AJ18" s="70">
        <f>AI18*W18</f>
        <v>0</v>
      </c>
      <c r="AK18" s="56">
        <f>AI18+AC18</f>
        <v>210</v>
      </c>
      <c r="AL18" s="66">
        <f>AK18*W18</f>
        <v>113.10599999999999</v>
      </c>
      <c r="AM18" s="61"/>
      <c r="AN18" s="1"/>
      <c r="AO18" s="1"/>
      <c r="AP18" s="29"/>
      <c r="AQ18" s="1"/>
      <c r="AR18" s="66"/>
      <c r="AS18" s="69">
        <f>AQ18+AK18</f>
        <v>210</v>
      </c>
      <c r="AT18" s="13">
        <f>AS18*W18</f>
        <v>113.10599999999999</v>
      </c>
      <c r="AU18" s="70">
        <f>AS18*X18</f>
        <v>140.13300000000001</v>
      </c>
    </row>
    <row r="19" spans="1:47" ht="15.75" customHeight="1" thickBot="1">
      <c r="A19" s="55">
        <v>9</v>
      </c>
      <c r="B19" s="110">
        <v>1</v>
      </c>
      <c r="C19" s="68"/>
      <c r="D19" s="104" t="s">
        <v>60</v>
      </c>
      <c r="E19" s="67">
        <v>24</v>
      </c>
      <c r="F19" s="55" t="s">
        <v>70</v>
      </c>
      <c r="G19" s="68">
        <v>48</v>
      </c>
      <c r="H19" s="67">
        <v>1</v>
      </c>
      <c r="I19" s="111">
        <v>1</v>
      </c>
      <c r="J19" s="55" t="s">
        <v>272</v>
      </c>
      <c r="K19" s="75" t="s">
        <v>31</v>
      </c>
      <c r="L19" s="80" t="s">
        <v>27</v>
      </c>
      <c r="M19" s="104">
        <v>125</v>
      </c>
      <c r="N19" s="81" t="s">
        <v>130</v>
      </c>
      <c r="O19" s="81" t="s">
        <v>131</v>
      </c>
      <c r="P19" s="81" t="s">
        <v>132</v>
      </c>
      <c r="Q19" s="81" t="s">
        <v>85</v>
      </c>
      <c r="R19" s="82">
        <v>37283</v>
      </c>
      <c r="S19" s="75">
        <v>16</v>
      </c>
      <c r="T19" s="344" t="s">
        <v>77</v>
      </c>
      <c r="U19" s="81" t="s">
        <v>63</v>
      </c>
      <c r="V19" s="181">
        <v>119</v>
      </c>
      <c r="W19" s="108">
        <v>0.52790000000000004</v>
      </c>
      <c r="X19" s="108"/>
      <c r="Y19" s="117">
        <v>227.5</v>
      </c>
      <c r="Z19" s="105">
        <v>227.5</v>
      </c>
      <c r="AA19" s="75">
        <v>227.5</v>
      </c>
      <c r="AB19" s="76"/>
      <c r="AC19" s="77">
        <v>227.5</v>
      </c>
      <c r="AD19" s="72">
        <f t="shared" si="11"/>
        <v>120.09725</v>
      </c>
      <c r="AE19" s="67"/>
      <c r="AF19" s="75"/>
      <c r="AG19" s="77"/>
      <c r="AH19" s="76"/>
      <c r="AI19" s="77"/>
      <c r="AJ19" s="72">
        <f t="shared" si="12"/>
        <v>0</v>
      </c>
      <c r="AK19" s="110">
        <f t="shared" si="13"/>
        <v>227.5</v>
      </c>
      <c r="AL19" s="108">
        <f t="shared" si="14"/>
        <v>120.09725</v>
      </c>
      <c r="AM19" s="67"/>
      <c r="AN19" s="75"/>
      <c r="AO19" s="75"/>
      <c r="AP19" s="76"/>
      <c r="AQ19" s="75"/>
      <c r="AR19" s="108"/>
      <c r="AS19" s="71">
        <f t="shared" si="15"/>
        <v>227.5</v>
      </c>
      <c r="AT19" s="84">
        <f t="shared" si="16"/>
        <v>120.09725</v>
      </c>
      <c r="AU19" s="72"/>
    </row>
    <row r="20" spans="1:47" s="53" customFormat="1" ht="15.75" thickBot="1">
      <c r="A20" s="671"/>
      <c r="D20" s="9"/>
      <c r="I20" s="208"/>
      <c r="J20" s="153"/>
      <c r="L20" s="35"/>
      <c r="M20" s="171"/>
      <c r="N20" s="819" t="s">
        <v>328</v>
      </c>
      <c r="O20" s="819"/>
      <c r="P20" s="819"/>
      <c r="Q20" s="47"/>
      <c r="R20" s="109"/>
      <c r="S20" s="47"/>
      <c r="T20" s="306"/>
      <c r="U20" s="21"/>
      <c r="V20" s="179"/>
      <c r="W20" s="11"/>
      <c r="X20" s="11"/>
      <c r="Y20" s="2"/>
      <c r="AA20" s="9"/>
      <c r="AB20" s="21"/>
      <c r="AC20" s="9"/>
      <c r="AD20" s="11"/>
      <c r="AG20" s="9"/>
      <c r="AH20" s="21"/>
      <c r="AI20" s="9"/>
      <c r="AJ20" s="11"/>
      <c r="AL20" s="11"/>
      <c r="AP20" s="21"/>
      <c r="AR20" s="11"/>
      <c r="AS20" s="9"/>
      <c r="AT20" s="11"/>
      <c r="AU20" s="11"/>
    </row>
    <row r="21" spans="1:47">
      <c r="A21" s="54">
        <v>1</v>
      </c>
      <c r="B21" s="122">
        <v>1</v>
      </c>
      <c r="C21" s="103"/>
      <c r="D21" s="126" t="s">
        <v>61</v>
      </c>
      <c r="E21" s="121">
        <v>14</v>
      </c>
      <c r="F21" s="54" t="s">
        <v>69</v>
      </c>
      <c r="G21" s="103">
        <v>20</v>
      </c>
      <c r="H21" s="121">
        <v>2</v>
      </c>
      <c r="I21" s="121"/>
      <c r="J21" s="54" t="s">
        <v>29</v>
      </c>
      <c r="K21" s="123" t="s">
        <v>31</v>
      </c>
      <c r="L21" s="124" t="s">
        <v>27</v>
      </c>
      <c r="M21" s="126">
        <v>60</v>
      </c>
      <c r="N21" s="126" t="s">
        <v>51</v>
      </c>
      <c r="O21" s="126" t="s">
        <v>52</v>
      </c>
      <c r="P21" s="126" t="s">
        <v>53</v>
      </c>
      <c r="Q21" s="127" t="s">
        <v>85</v>
      </c>
      <c r="R21" s="138">
        <v>31687</v>
      </c>
      <c r="S21" s="127">
        <v>31</v>
      </c>
      <c r="T21" s="319"/>
      <c r="U21" s="126" t="s">
        <v>63</v>
      </c>
      <c r="V21" s="180">
        <v>56.44</v>
      </c>
      <c r="W21" s="132">
        <v>0.90859999999999996</v>
      </c>
      <c r="X21" s="132"/>
      <c r="Y21" s="139"/>
      <c r="Z21" s="123"/>
      <c r="AA21" s="43"/>
      <c r="AB21" s="130"/>
      <c r="AC21" s="43"/>
      <c r="AD21" s="135">
        <f>AQ21*W21</f>
        <v>97.674499999999995</v>
      </c>
      <c r="AE21" s="121"/>
      <c r="AF21" s="123"/>
      <c r="AG21" s="123"/>
      <c r="AH21" s="130"/>
      <c r="AI21" s="43"/>
      <c r="AJ21" s="135">
        <f>AI21*W21</f>
        <v>0</v>
      </c>
      <c r="AK21" s="122">
        <f>AI21+AQ21</f>
        <v>107.5</v>
      </c>
      <c r="AL21" s="132">
        <f>AK21*W21</f>
        <v>97.674499999999995</v>
      </c>
      <c r="AM21" s="139">
        <v>100</v>
      </c>
      <c r="AN21" s="123">
        <v>107</v>
      </c>
      <c r="AO21" s="134">
        <v>115</v>
      </c>
      <c r="AP21" s="130"/>
      <c r="AQ21" s="43">
        <v>107.5</v>
      </c>
      <c r="AR21" s="132">
        <f t="shared" ref="AR21:AR33" si="17">AQ21*W21</f>
        <v>97.674499999999995</v>
      </c>
      <c r="AS21" s="209">
        <v>107.5</v>
      </c>
      <c r="AT21" s="150"/>
      <c r="AU21" s="135"/>
    </row>
    <row r="22" spans="1:47" ht="30" customHeight="1">
      <c r="A22" s="101">
        <v>2</v>
      </c>
      <c r="B22" s="56" t="s">
        <v>106</v>
      </c>
      <c r="C22" s="62"/>
      <c r="D22" s="1"/>
      <c r="E22" s="61">
        <v>24</v>
      </c>
      <c r="F22" s="101" t="s">
        <v>68</v>
      </c>
      <c r="G22" s="62">
        <v>48</v>
      </c>
      <c r="H22" s="61">
        <v>1</v>
      </c>
      <c r="I22" s="61">
        <v>1</v>
      </c>
      <c r="J22" s="101" t="s">
        <v>28</v>
      </c>
      <c r="K22" s="1" t="s">
        <v>31</v>
      </c>
      <c r="L22" s="30" t="s">
        <v>27</v>
      </c>
      <c r="M22" s="44">
        <v>60</v>
      </c>
      <c r="N22" s="44" t="s">
        <v>57</v>
      </c>
      <c r="O22" s="44" t="s">
        <v>58</v>
      </c>
      <c r="P22" s="44" t="s">
        <v>59</v>
      </c>
      <c r="Q22" s="52" t="s">
        <v>86</v>
      </c>
      <c r="R22" s="46">
        <v>34682</v>
      </c>
      <c r="S22" s="52">
        <v>23</v>
      </c>
      <c r="T22" s="164" t="s">
        <v>64</v>
      </c>
      <c r="U22" s="44" t="s">
        <v>63</v>
      </c>
      <c r="V22" s="166">
        <v>59.8</v>
      </c>
      <c r="W22" s="66">
        <v>0.86280000000000001</v>
      </c>
      <c r="X22" s="66"/>
      <c r="Y22" s="79"/>
      <c r="Z22" s="1"/>
      <c r="AA22" s="12"/>
      <c r="AB22" s="29"/>
      <c r="AC22" s="12"/>
      <c r="AD22" s="70">
        <f>AQ22*W22</f>
        <v>99.222000000000008</v>
      </c>
      <c r="AE22" s="61"/>
      <c r="AF22" s="1"/>
      <c r="AG22" s="1"/>
      <c r="AH22" s="29"/>
      <c r="AI22" s="12"/>
      <c r="AJ22" s="70">
        <f>AI22*W22</f>
        <v>0</v>
      </c>
      <c r="AK22" s="56">
        <f>AI22+AQ22</f>
        <v>115</v>
      </c>
      <c r="AL22" s="66">
        <f>AK22*W22</f>
        <v>99.222000000000008</v>
      </c>
      <c r="AM22" s="79">
        <v>97.5</v>
      </c>
      <c r="AN22" s="1">
        <v>110</v>
      </c>
      <c r="AO22" s="1">
        <v>115</v>
      </c>
      <c r="AP22" s="29"/>
      <c r="AQ22" s="12">
        <v>115</v>
      </c>
      <c r="AR22" s="66">
        <f t="shared" si="17"/>
        <v>99.222000000000008</v>
      </c>
      <c r="AS22" s="69">
        <v>115</v>
      </c>
      <c r="AT22" s="13"/>
      <c r="AU22" s="70"/>
    </row>
    <row r="23" spans="1:47">
      <c r="A23" s="101">
        <v>3</v>
      </c>
      <c r="B23" s="56">
        <v>3</v>
      </c>
      <c r="C23" s="62"/>
      <c r="D23" s="45" t="s">
        <v>60</v>
      </c>
      <c r="E23" s="61">
        <v>12</v>
      </c>
      <c r="F23" s="101" t="s">
        <v>70</v>
      </c>
      <c r="G23" s="62">
        <v>12</v>
      </c>
      <c r="H23" s="61">
        <v>3</v>
      </c>
      <c r="I23" s="61">
        <v>1</v>
      </c>
      <c r="J23" s="101"/>
      <c r="K23" s="1" t="s">
        <v>31</v>
      </c>
      <c r="L23" s="30" t="s">
        <v>27</v>
      </c>
      <c r="M23" s="44">
        <v>67.5</v>
      </c>
      <c r="N23" s="44" t="s">
        <v>48</v>
      </c>
      <c r="O23" s="44" t="s">
        <v>49</v>
      </c>
      <c r="P23" s="44" t="s">
        <v>50</v>
      </c>
      <c r="Q23" s="52" t="s">
        <v>85</v>
      </c>
      <c r="R23" s="46">
        <v>36308</v>
      </c>
      <c r="S23" s="52">
        <v>18</v>
      </c>
      <c r="T23" s="164" t="s">
        <v>62</v>
      </c>
      <c r="U23" s="44" t="s">
        <v>63</v>
      </c>
      <c r="V23" s="166">
        <v>65.7</v>
      </c>
      <c r="W23" s="66">
        <v>0.79590000000000005</v>
      </c>
      <c r="X23" s="66"/>
      <c r="Y23" s="79"/>
      <c r="Z23" s="1"/>
      <c r="AA23" s="12"/>
      <c r="AB23" s="29"/>
      <c r="AC23" s="12"/>
      <c r="AD23" s="70">
        <f>AQ23*W23</f>
        <v>71.631</v>
      </c>
      <c r="AE23" s="61"/>
      <c r="AF23" s="1"/>
      <c r="AG23" s="1"/>
      <c r="AH23" s="29"/>
      <c r="AI23" s="12"/>
      <c r="AJ23" s="70">
        <f t="shared" ref="AJ23" si="18">AI23*W23</f>
        <v>0</v>
      </c>
      <c r="AK23" s="56">
        <f>AI23+AQ23</f>
        <v>90</v>
      </c>
      <c r="AL23" s="66">
        <f t="shared" ref="AL23" si="19">AK23*W23</f>
        <v>71.631</v>
      </c>
      <c r="AM23" s="79">
        <v>77.5</v>
      </c>
      <c r="AN23" s="1">
        <v>85</v>
      </c>
      <c r="AO23" s="1">
        <v>90</v>
      </c>
      <c r="AP23" s="29"/>
      <c r="AQ23" s="12">
        <v>90</v>
      </c>
      <c r="AR23" s="66">
        <f t="shared" si="17"/>
        <v>71.631</v>
      </c>
      <c r="AS23" s="69">
        <v>90</v>
      </c>
      <c r="AT23" s="13"/>
      <c r="AU23" s="70"/>
    </row>
    <row r="24" spans="1:47">
      <c r="A24" s="101">
        <v>4</v>
      </c>
      <c r="B24" s="56">
        <v>1</v>
      </c>
      <c r="C24" s="62"/>
      <c r="D24" s="44" t="s">
        <v>61</v>
      </c>
      <c r="E24" s="61">
        <v>20</v>
      </c>
      <c r="F24" s="101" t="s">
        <v>69</v>
      </c>
      <c r="G24" s="62">
        <v>21</v>
      </c>
      <c r="H24" s="61">
        <v>1</v>
      </c>
      <c r="I24" s="61"/>
      <c r="J24" s="101" t="s">
        <v>30</v>
      </c>
      <c r="K24" s="1" t="s">
        <v>31</v>
      </c>
      <c r="L24" s="30" t="s">
        <v>27</v>
      </c>
      <c r="M24" s="44">
        <v>67.5</v>
      </c>
      <c r="N24" s="44" t="s">
        <v>54</v>
      </c>
      <c r="O24" s="44" t="s">
        <v>55</v>
      </c>
      <c r="P24" s="44" t="s">
        <v>56</v>
      </c>
      <c r="Q24" s="52" t="s">
        <v>85</v>
      </c>
      <c r="R24" s="46">
        <v>32196</v>
      </c>
      <c r="S24" s="52">
        <v>30</v>
      </c>
      <c r="T24" s="164"/>
      <c r="U24" s="44" t="s">
        <v>63</v>
      </c>
      <c r="V24" s="166">
        <v>63.55</v>
      </c>
      <c r="W24" s="66">
        <v>0.82020000000000004</v>
      </c>
      <c r="X24" s="66"/>
      <c r="Y24" s="79"/>
      <c r="Z24" s="1"/>
      <c r="AA24" s="12"/>
      <c r="AB24" s="29"/>
      <c r="AC24" s="12"/>
      <c r="AD24" s="70">
        <f>AQ24*W24</f>
        <v>94.323000000000008</v>
      </c>
      <c r="AE24" s="61"/>
      <c r="AF24" s="1"/>
      <c r="AG24" s="1"/>
      <c r="AH24" s="29"/>
      <c r="AI24" s="12"/>
      <c r="AJ24" s="70">
        <f>AI24*W24</f>
        <v>0</v>
      </c>
      <c r="AK24" s="56">
        <f>AI24+AQ24</f>
        <v>115</v>
      </c>
      <c r="AL24" s="66">
        <f>AK24*W24</f>
        <v>94.323000000000008</v>
      </c>
      <c r="AM24" s="61">
        <v>105</v>
      </c>
      <c r="AN24" s="1">
        <v>110</v>
      </c>
      <c r="AO24" s="1">
        <v>115</v>
      </c>
      <c r="AP24" s="29"/>
      <c r="AQ24" s="12">
        <v>115</v>
      </c>
      <c r="AR24" s="66">
        <f t="shared" si="17"/>
        <v>94.323000000000008</v>
      </c>
      <c r="AS24" s="69">
        <v>115</v>
      </c>
      <c r="AT24" s="13"/>
      <c r="AU24" s="70"/>
    </row>
    <row r="25" spans="1:47" ht="15.75" customHeight="1" thickBot="1">
      <c r="A25" s="55">
        <v>5</v>
      </c>
      <c r="B25" s="110">
        <v>1</v>
      </c>
      <c r="C25" s="68"/>
      <c r="D25" s="75"/>
      <c r="E25" s="67">
        <v>5</v>
      </c>
      <c r="F25" s="55"/>
      <c r="G25" s="68">
        <v>5</v>
      </c>
      <c r="H25" s="67">
        <v>2</v>
      </c>
      <c r="I25" s="111"/>
      <c r="J25" s="55"/>
      <c r="K25" s="75" t="s">
        <v>31</v>
      </c>
      <c r="L25" s="80" t="s">
        <v>27</v>
      </c>
      <c r="M25" s="174">
        <v>67.5</v>
      </c>
      <c r="N25" s="147" t="s">
        <v>141</v>
      </c>
      <c r="O25" s="147" t="s">
        <v>142</v>
      </c>
      <c r="P25" s="147" t="s">
        <v>143</v>
      </c>
      <c r="Q25" s="140" t="s">
        <v>85</v>
      </c>
      <c r="R25" s="148">
        <v>33881</v>
      </c>
      <c r="S25" s="83">
        <v>25</v>
      </c>
      <c r="T25" s="350"/>
      <c r="U25" s="81" t="s">
        <v>63</v>
      </c>
      <c r="V25" s="181">
        <v>67.2</v>
      </c>
      <c r="W25" s="108">
        <v>0.78269999999999995</v>
      </c>
      <c r="X25" s="108"/>
      <c r="Y25" s="149"/>
      <c r="Z25" s="75"/>
      <c r="AA25" s="77"/>
      <c r="AB25" s="76"/>
      <c r="AC25" s="77"/>
      <c r="AD25" s="72">
        <f>AQ25*W25</f>
        <v>82.183499999999995</v>
      </c>
      <c r="AE25" s="67"/>
      <c r="AF25" s="75"/>
      <c r="AG25" s="75"/>
      <c r="AH25" s="76"/>
      <c r="AI25" s="77"/>
      <c r="AJ25" s="72">
        <f t="shared" ref="AJ25" si="20">AI25*W25</f>
        <v>0</v>
      </c>
      <c r="AK25" s="110">
        <f>AI25+AQ25</f>
        <v>105</v>
      </c>
      <c r="AL25" s="108">
        <f t="shared" ref="AL25" si="21">AK25*W25</f>
        <v>82.183499999999995</v>
      </c>
      <c r="AM25" s="149">
        <v>85</v>
      </c>
      <c r="AN25" s="105">
        <v>100</v>
      </c>
      <c r="AO25" s="75">
        <v>105</v>
      </c>
      <c r="AP25" s="76"/>
      <c r="AQ25" s="77">
        <v>105</v>
      </c>
      <c r="AR25" s="108">
        <f t="shared" si="17"/>
        <v>82.183499999999995</v>
      </c>
      <c r="AS25" s="71">
        <v>105</v>
      </c>
      <c r="AT25" s="84"/>
      <c r="AU25" s="72"/>
    </row>
    <row r="26" spans="1:47" s="53" customFormat="1" ht="15.75" thickBot="1">
      <c r="A26" s="671"/>
      <c r="D26" s="9"/>
      <c r="I26" s="208"/>
      <c r="J26" s="153"/>
      <c r="L26" s="35"/>
      <c r="M26" s="171"/>
      <c r="N26" s="819" t="s">
        <v>329</v>
      </c>
      <c r="O26" s="819"/>
      <c r="P26" s="819"/>
      <c r="Q26" s="47"/>
      <c r="R26" s="109"/>
      <c r="S26" s="47"/>
      <c r="T26" s="306"/>
      <c r="U26" s="21"/>
      <c r="V26" s="179"/>
      <c r="W26" s="11"/>
      <c r="X26" s="11"/>
      <c r="Y26" s="2"/>
      <c r="AA26" s="9"/>
      <c r="AB26" s="21"/>
      <c r="AC26" s="9"/>
      <c r="AD26" s="11"/>
      <c r="AG26" s="9"/>
      <c r="AH26" s="21"/>
      <c r="AI26" s="9"/>
      <c r="AJ26" s="11"/>
      <c r="AL26" s="11"/>
      <c r="AP26" s="21"/>
      <c r="AR26" s="11"/>
      <c r="AS26" s="9"/>
      <c r="AT26" s="11"/>
      <c r="AU26" s="11"/>
    </row>
    <row r="27" spans="1:47">
      <c r="A27" s="54">
        <v>1</v>
      </c>
      <c r="B27" s="122">
        <v>2</v>
      </c>
      <c r="C27" s="103"/>
      <c r="D27" s="126" t="s">
        <v>76</v>
      </c>
      <c r="E27" s="756">
        <v>24</v>
      </c>
      <c r="F27" s="54" t="s">
        <v>102</v>
      </c>
      <c r="G27" s="676">
        <v>48</v>
      </c>
      <c r="H27" s="121">
        <v>1</v>
      </c>
      <c r="I27" s="121">
        <v>2</v>
      </c>
      <c r="J27" s="156" t="s">
        <v>156</v>
      </c>
      <c r="K27" s="123" t="s">
        <v>31</v>
      </c>
      <c r="L27" s="124" t="s">
        <v>27</v>
      </c>
      <c r="M27" s="125">
        <v>60</v>
      </c>
      <c r="N27" s="125" t="s">
        <v>73</v>
      </c>
      <c r="O27" s="125" t="s">
        <v>74</v>
      </c>
      <c r="P27" s="125" t="s">
        <v>75</v>
      </c>
      <c r="Q27" s="127" t="s">
        <v>85</v>
      </c>
      <c r="R27" s="128">
        <v>36917</v>
      </c>
      <c r="S27" s="129">
        <v>17</v>
      </c>
      <c r="T27" s="319" t="s">
        <v>77</v>
      </c>
      <c r="U27" s="387" t="s">
        <v>63</v>
      </c>
      <c r="V27" s="180">
        <v>59.4</v>
      </c>
      <c r="W27" s="132">
        <v>0.82130000000000003</v>
      </c>
      <c r="X27" s="132"/>
      <c r="Y27" s="142"/>
      <c r="Z27" s="143"/>
      <c r="AA27" s="144"/>
      <c r="AB27" s="145"/>
      <c r="AC27" s="43"/>
      <c r="AD27" s="135">
        <f t="shared" ref="AD27:AD33" si="22">AC27*W27</f>
        <v>0</v>
      </c>
      <c r="AE27" s="121"/>
      <c r="AF27" s="123"/>
      <c r="AG27" s="43"/>
      <c r="AH27" s="130"/>
      <c r="AI27" s="43"/>
      <c r="AJ27" s="135">
        <f t="shared" ref="AJ27:AJ33" si="23">AI27*W27</f>
        <v>0</v>
      </c>
      <c r="AK27" s="122">
        <f t="shared" ref="AK27:AK33" si="24">AI27+AC27</f>
        <v>0</v>
      </c>
      <c r="AL27" s="132">
        <f t="shared" ref="AL27:AL33" si="25">AK27*W27</f>
        <v>0</v>
      </c>
      <c r="AM27" s="142">
        <v>115</v>
      </c>
      <c r="AN27" s="143">
        <v>120</v>
      </c>
      <c r="AO27" s="144">
        <v>125</v>
      </c>
      <c r="AP27" s="145"/>
      <c r="AQ27" s="43">
        <v>125</v>
      </c>
      <c r="AR27" s="135">
        <f>AQ27*W27</f>
        <v>102.66250000000001</v>
      </c>
      <c r="AS27" s="154">
        <f t="shared" ref="AS27:AS33" si="26">AQ27+AK27</f>
        <v>125</v>
      </c>
      <c r="AT27" s="132">
        <f t="shared" ref="AT27:AT33" si="27">AS27*W27</f>
        <v>102.66250000000001</v>
      </c>
      <c r="AU27" s="135"/>
    </row>
    <row r="28" spans="1:47" ht="25.5">
      <c r="A28" s="101">
        <v>2</v>
      </c>
      <c r="B28" s="56" t="s">
        <v>127</v>
      </c>
      <c r="C28" s="113" t="s">
        <v>140</v>
      </c>
      <c r="D28" s="44" t="s">
        <v>76</v>
      </c>
      <c r="E28" s="520">
        <v>24</v>
      </c>
      <c r="F28" s="101" t="s">
        <v>102</v>
      </c>
      <c r="G28" s="296">
        <v>48</v>
      </c>
      <c r="H28" s="61">
        <v>1</v>
      </c>
      <c r="I28" s="61">
        <v>1</v>
      </c>
      <c r="J28" s="157" t="s">
        <v>28</v>
      </c>
      <c r="K28" s="1" t="s">
        <v>31</v>
      </c>
      <c r="L28" s="30" t="s">
        <v>27</v>
      </c>
      <c r="M28" s="170">
        <v>67.5</v>
      </c>
      <c r="N28" s="170" t="s">
        <v>73</v>
      </c>
      <c r="O28" s="170" t="s">
        <v>111</v>
      </c>
      <c r="P28" s="170" t="s">
        <v>145</v>
      </c>
      <c r="Q28" s="44" t="s">
        <v>85</v>
      </c>
      <c r="R28" s="31">
        <v>27911</v>
      </c>
      <c r="S28" s="37">
        <v>41</v>
      </c>
      <c r="T28" s="165" t="s">
        <v>18</v>
      </c>
      <c r="U28" s="44" t="s">
        <v>63</v>
      </c>
      <c r="V28" s="166">
        <v>63.7</v>
      </c>
      <c r="W28" s="66">
        <v>0.76590000000000003</v>
      </c>
      <c r="X28" s="66">
        <v>0.82269999999999999</v>
      </c>
      <c r="Y28" s="79"/>
      <c r="Z28" s="1"/>
      <c r="AA28" s="1"/>
      <c r="AB28" s="29"/>
      <c r="AC28" s="12"/>
      <c r="AD28" s="70">
        <f>AC28*W28</f>
        <v>0</v>
      </c>
      <c r="AE28" s="61"/>
      <c r="AF28" s="1"/>
      <c r="AG28" s="12"/>
      <c r="AH28" s="29"/>
      <c r="AI28" s="12"/>
      <c r="AJ28" s="70">
        <f>AI28*W28</f>
        <v>0</v>
      </c>
      <c r="AK28" s="56">
        <f>AI28+AC28</f>
        <v>0</v>
      </c>
      <c r="AL28" s="66">
        <f>AK28*W28</f>
        <v>0</v>
      </c>
      <c r="AM28" s="79">
        <v>180</v>
      </c>
      <c r="AN28" s="1">
        <v>192</v>
      </c>
      <c r="AO28" s="1">
        <v>197</v>
      </c>
      <c r="AP28" s="29"/>
      <c r="AQ28" s="12">
        <v>197</v>
      </c>
      <c r="AR28" s="70">
        <f>AQ28*W28</f>
        <v>150.88230000000001</v>
      </c>
      <c r="AS28" s="69">
        <f>AQ28+AK28</f>
        <v>197</v>
      </c>
      <c r="AT28" s="66">
        <f>AS28*W28</f>
        <v>150.88230000000001</v>
      </c>
      <c r="AU28" s="70">
        <f>AS28*X28</f>
        <v>162.0719</v>
      </c>
    </row>
    <row r="29" spans="1:47" ht="30" customHeight="1">
      <c r="A29" s="101">
        <v>3</v>
      </c>
      <c r="B29" s="56">
        <v>1</v>
      </c>
      <c r="C29" s="62"/>
      <c r="D29" s="44" t="s">
        <v>80</v>
      </c>
      <c r="E29" s="188">
        <v>12</v>
      </c>
      <c r="F29" s="101" t="s">
        <v>103</v>
      </c>
      <c r="G29" s="189">
        <v>12</v>
      </c>
      <c r="H29" s="61">
        <v>2</v>
      </c>
      <c r="I29" s="61">
        <v>1</v>
      </c>
      <c r="J29" s="157"/>
      <c r="K29" s="1" t="s">
        <v>31</v>
      </c>
      <c r="L29" s="30" t="s">
        <v>27</v>
      </c>
      <c r="M29" s="45">
        <v>67.5</v>
      </c>
      <c r="N29" s="45" t="s">
        <v>78</v>
      </c>
      <c r="O29" s="45" t="s">
        <v>79</v>
      </c>
      <c r="P29" s="45" t="s">
        <v>75</v>
      </c>
      <c r="Q29" s="52" t="s">
        <v>86</v>
      </c>
      <c r="R29" s="46">
        <v>34470</v>
      </c>
      <c r="S29" s="1">
        <v>23</v>
      </c>
      <c r="T29" s="164" t="s">
        <v>64</v>
      </c>
      <c r="U29" s="44" t="s">
        <v>63</v>
      </c>
      <c r="V29" s="166">
        <v>66.95</v>
      </c>
      <c r="W29" s="66">
        <v>0.73070000000000002</v>
      </c>
      <c r="X29" s="66"/>
      <c r="Y29" s="73"/>
      <c r="Z29" s="59"/>
      <c r="AA29" s="59"/>
      <c r="AB29" s="63"/>
      <c r="AC29" s="12"/>
      <c r="AD29" s="70">
        <f t="shared" si="22"/>
        <v>0</v>
      </c>
      <c r="AE29" s="61"/>
      <c r="AF29" s="1"/>
      <c r="AG29" s="12"/>
      <c r="AH29" s="29"/>
      <c r="AI29" s="12"/>
      <c r="AJ29" s="70">
        <f t="shared" si="23"/>
        <v>0</v>
      </c>
      <c r="AK29" s="56">
        <f t="shared" si="24"/>
        <v>0</v>
      </c>
      <c r="AL29" s="66">
        <f t="shared" si="25"/>
        <v>0</v>
      </c>
      <c r="AM29" s="73">
        <v>130</v>
      </c>
      <c r="AN29" s="59">
        <v>140</v>
      </c>
      <c r="AO29" s="59">
        <v>150</v>
      </c>
      <c r="AP29" s="63"/>
      <c r="AQ29" s="12">
        <v>150</v>
      </c>
      <c r="AR29" s="70">
        <f t="shared" si="17"/>
        <v>109.605</v>
      </c>
      <c r="AS29" s="69">
        <f t="shared" si="26"/>
        <v>150</v>
      </c>
      <c r="AT29" s="66">
        <f t="shared" si="27"/>
        <v>109.605</v>
      </c>
      <c r="AU29" s="70"/>
    </row>
    <row r="30" spans="1:47">
      <c r="A30" s="101">
        <v>4</v>
      </c>
      <c r="B30" s="56">
        <v>2</v>
      </c>
      <c r="C30" s="62"/>
      <c r="D30" s="1"/>
      <c r="E30" s="188">
        <v>21</v>
      </c>
      <c r="F30" s="101" t="s">
        <v>104</v>
      </c>
      <c r="G30" s="296">
        <v>27</v>
      </c>
      <c r="H30" s="61">
        <v>1</v>
      </c>
      <c r="I30" s="61">
        <v>1</v>
      </c>
      <c r="J30" s="157" t="s">
        <v>155</v>
      </c>
      <c r="K30" s="1" t="s">
        <v>31</v>
      </c>
      <c r="L30" s="30" t="s">
        <v>27</v>
      </c>
      <c r="M30" s="170">
        <v>82.5</v>
      </c>
      <c r="N30" s="44" t="s">
        <v>81</v>
      </c>
      <c r="O30" s="44" t="s">
        <v>82</v>
      </c>
      <c r="P30" s="44" t="s">
        <v>83</v>
      </c>
      <c r="Q30" s="44" t="s">
        <v>87</v>
      </c>
      <c r="R30" s="46">
        <v>37015</v>
      </c>
      <c r="S30" s="37">
        <v>16</v>
      </c>
      <c r="T30" s="164" t="s">
        <v>77</v>
      </c>
      <c r="U30" s="44" t="s">
        <v>63</v>
      </c>
      <c r="V30" s="166">
        <v>81.900000000000006</v>
      </c>
      <c r="W30" s="66">
        <v>0.62239999999999995</v>
      </c>
      <c r="X30" s="66"/>
      <c r="Y30" s="73"/>
      <c r="Z30" s="58"/>
      <c r="AA30" s="58"/>
      <c r="AB30" s="63"/>
      <c r="AC30" s="12"/>
      <c r="AD30" s="70">
        <f t="shared" si="22"/>
        <v>0</v>
      </c>
      <c r="AE30" s="61"/>
      <c r="AF30" s="1"/>
      <c r="AG30" s="12"/>
      <c r="AH30" s="29"/>
      <c r="AI30" s="12"/>
      <c r="AJ30" s="70">
        <f t="shared" si="23"/>
        <v>0</v>
      </c>
      <c r="AK30" s="56">
        <f t="shared" si="24"/>
        <v>0</v>
      </c>
      <c r="AL30" s="66">
        <f t="shared" si="25"/>
        <v>0</v>
      </c>
      <c r="AM30" s="73">
        <v>140</v>
      </c>
      <c r="AN30" s="58">
        <v>145</v>
      </c>
      <c r="AO30" s="58">
        <v>155</v>
      </c>
      <c r="AP30" s="63"/>
      <c r="AQ30" s="12">
        <v>155</v>
      </c>
      <c r="AR30" s="70">
        <f t="shared" si="17"/>
        <v>96.471999999999994</v>
      </c>
      <c r="AS30" s="69">
        <f t="shared" si="26"/>
        <v>155</v>
      </c>
      <c r="AT30" s="66">
        <f t="shared" si="27"/>
        <v>96.471999999999994</v>
      </c>
      <c r="AU30" s="70"/>
    </row>
    <row r="31" spans="1:47">
      <c r="A31" s="101">
        <v>5</v>
      </c>
      <c r="B31" s="56" t="s">
        <v>127</v>
      </c>
      <c r="C31" s="62"/>
      <c r="D31" s="1"/>
      <c r="E31" s="61">
        <v>5</v>
      </c>
      <c r="F31" s="101"/>
      <c r="G31" s="62">
        <v>5</v>
      </c>
      <c r="H31" s="61">
        <v>2</v>
      </c>
      <c r="I31" s="61"/>
      <c r="J31" s="157"/>
      <c r="K31" s="1" t="s">
        <v>31</v>
      </c>
      <c r="L31" s="30" t="s">
        <v>27</v>
      </c>
      <c r="M31" s="170">
        <v>90</v>
      </c>
      <c r="N31" s="170" t="s">
        <v>146</v>
      </c>
      <c r="O31" s="170" t="s">
        <v>147</v>
      </c>
      <c r="P31" s="170" t="s">
        <v>148</v>
      </c>
      <c r="Q31" s="44" t="s">
        <v>85</v>
      </c>
      <c r="R31" s="46">
        <v>32103</v>
      </c>
      <c r="S31" s="37">
        <v>30</v>
      </c>
      <c r="T31" s="165"/>
      <c r="U31" s="44" t="s">
        <v>63</v>
      </c>
      <c r="V31" s="166">
        <v>88.5</v>
      </c>
      <c r="W31" s="66">
        <v>0.59140000000000004</v>
      </c>
      <c r="X31" s="66"/>
      <c r="Y31" s="79"/>
      <c r="Z31" s="1"/>
      <c r="AA31" s="60"/>
      <c r="AB31" s="29"/>
      <c r="AC31" s="12"/>
      <c r="AD31" s="70">
        <f>AC31*W31</f>
        <v>0</v>
      </c>
      <c r="AE31" s="61"/>
      <c r="AF31" s="1"/>
      <c r="AG31" s="12"/>
      <c r="AH31" s="29"/>
      <c r="AI31" s="12"/>
      <c r="AJ31" s="70">
        <f>AI31*W31</f>
        <v>0</v>
      </c>
      <c r="AK31" s="56">
        <f>AI31+AC31</f>
        <v>0</v>
      </c>
      <c r="AL31" s="66">
        <f>AK31*W31</f>
        <v>0</v>
      </c>
      <c r="AM31" s="79">
        <v>215</v>
      </c>
      <c r="AN31" s="1">
        <v>225</v>
      </c>
      <c r="AO31" s="60">
        <v>230</v>
      </c>
      <c r="AP31" s="29"/>
      <c r="AQ31" s="12">
        <v>225</v>
      </c>
      <c r="AR31" s="70">
        <f>AQ31*W31</f>
        <v>133.065</v>
      </c>
      <c r="AS31" s="69">
        <f>AQ31+AK31</f>
        <v>225</v>
      </c>
      <c r="AT31" s="66">
        <f>AS31*W31</f>
        <v>133.065</v>
      </c>
      <c r="AU31" s="70"/>
    </row>
    <row r="32" spans="1:47">
      <c r="A32" s="101">
        <v>6</v>
      </c>
      <c r="B32" s="56" t="s">
        <v>127</v>
      </c>
      <c r="C32" s="62"/>
      <c r="D32" s="1"/>
      <c r="E32" s="61">
        <v>20</v>
      </c>
      <c r="F32" s="101" t="s">
        <v>104</v>
      </c>
      <c r="G32" s="62">
        <v>21</v>
      </c>
      <c r="H32" s="61">
        <v>1</v>
      </c>
      <c r="I32" s="61"/>
      <c r="J32" s="157" t="s">
        <v>30</v>
      </c>
      <c r="K32" s="1" t="s">
        <v>31</v>
      </c>
      <c r="L32" s="30" t="s">
        <v>27</v>
      </c>
      <c r="M32" s="170">
        <v>90</v>
      </c>
      <c r="N32" s="44" t="s">
        <v>92</v>
      </c>
      <c r="O32" s="44" t="s">
        <v>93</v>
      </c>
      <c r="P32" s="44" t="s">
        <v>94</v>
      </c>
      <c r="Q32" s="44" t="s">
        <v>87</v>
      </c>
      <c r="R32" s="46">
        <v>34441</v>
      </c>
      <c r="S32" s="37">
        <v>24</v>
      </c>
      <c r="T32" s="167"/>
      <c r="U32" s="44" t="s">
        <v>63</v>
      </c>
      <c r="V32" s="166">
        <v>89.9</v>
      </c>
      <c r="W32" s="66">
        <v>0.5857</v>
      </c>
      <c r="X32" s="66"/>
      <c r="Y32" s="73"/>
      <c r="Z32" s="59"/>
      <c r="AA32" s="58"/>
      <c r="AB32" s="63"/>
      <c r="AC32" s="12"/>
      <c r="AD32" s="70">
        <f t="shared" si="22"/>
        <v>0</v>
      </c>
      <c r="AE32" s="61"/>
      <c r="AF32" s="1"/>
      <c r="AG32" s="12"/>
      <c r="AH32" s="29"/>
      <c r="AI32" s="12"/>
      <c r="AJ32" s="70">
        <f t="shared" si="23"/>
        <v>0</v>
      </c>
      <c r="AK32" s="56">
        <f t="shared" si="24"/>
        <v>0</v>
      </c>
      <c r="AL32" s="66">
        <f t="shared" si="25"/>
        <v>0</v>
      </c>
      <c r="AM32" s="73">
        <v>215</v>
      </c>
      <c r="AN32" s="59">
        <v>225</v>
      </c>
      <c r="AO32" s="58">
        <v>232</v>
      </c>
      <c r="AP32" s="63"/>
      <c r="AQ32" s="12">
        <v>232</v>
      </c>
      <c r="AR32" s="70">
        <f t="shared" si="17"/>
        <v>135.88239999999999</v>
      </c>
      <c r="AS32" s="69">
        <f t="shared" si="26"/>
        <v>232</v>
      </c>
      <c r="AT32" s="66">
        <f t="shared" si="27"/>
        <v>135.88239999999999</v>
      </c>
      <c r="AU32" s="70"/>
    </row>
    <row r="33" spans="1:47">
      <c r="A33" s="101">
        <v>7</v>
      </c>
      <c r="B33" s="56" t="s">
        <v>106</v>
      </c>
      <c r="C33" s="62"/>
      <c r="D33" s="44" t="s">
        <v>76</v>
      </c>
      <c r="E33" s="61">
        <v>3</v>
      </c>
      <c r="F33" s="101" t="s">
        <v>102</v>
      </c>
      <c r="G33" s="62">
        <v>3</v>
      </c>
      <c r="H33" s="61">
        <v>3</v>
      </c>
      <c r="I33" s="61"/>
      <c r="J33" s="157"/>
      <c r="K33" s="1" t="s">
        <v>31</v>
      </c>
      <c r="L33" s="30" t="s">
        <v>27</v>
      </c>
      <c r="M33" s="170">
        <v>90</v>
      </c>
      <c r="N33" s="45" t="s">
        <v>100</v>
      </c>
      <c r="O33" s="45" t="s">
        <v>32</v>
      </c>
      <c r="P33" s="45" t="s">
        <v>101</v>
      </c>
      <c r="Q33" s="44" t="s">
        <v>85</v>
      </c>
      <c r="R33" s="46">
        <v>33581</v>
      </c>
      <c r="S33" s="37">
        <v>26</v>
      </c>
      <c r="T33" s="165"/>
      <c r="U33" s="44" t="s">
        <v>63</v>
      </c>
      <c r="V33" s="166">
        <v>88.5</v>
      </c>
      <c r="W33" s="66">
        <v>0.59140000000000004</v>
      </c>
      <c r="X33" s="66"/>
      <c r="Y33" s="116"/>
      <c r="Z33" s="58"/>
      <c r="AA33" s="59"/>
      <c r="AB33" s="63"/>
      <c r="AC33" s="12"/>
      <c r="AD33" s="70">
        <f t="shared" si="22"/>
        <v>0</v>
      </c>
      <c r="AE33" s="61"/>
      <c r="AF33" s="1"/>
      <c r="AG33" s="12"/>
      <c r="AH33" s="29"/>
      <c r="AI33" s="12"/>
      <c r="AJ33" s="70">
        <f t="shared" si="23"/>
        <v>0</v>
      </c>
      <c r="AK33" s="56">
        <f t="shared" si="24"/>
        <v>0</v>
      </c>
      <c r="AL33" s="66">
        <f t="shared" si="25"/>
        <v>0</v>
      </c>
      <c r="AM33" s="116">
        <v>190</v>
      </c>
      <c r="AN33" s="58">
        <v>205</v>
      </c>
      <c r="AO33" s="59">
        <v>220</v>
      </c>
      <c r="AP33" s="63"/>
      <c r="AQ33" s="12">
        <v>220</v>
      </c>
      <c r="AR33" s="70">
        <f t="shared" si="17"/>
        <v>130.108</v>
      </c>
      <c r="AS33" s="69">
        <f t="shared" si="26"/>
        <v>220</v>
      </c>
      <c r="AT33" s="66">
        <f t="shared" si="27"/>
        <v>130.108</v>
      </c>
      <c r="AU33" s="70"/>
    </row>
    <row r="34" spans="1:47">
      <c r="A34" s="101">
        <v>8</v>
      </c>
      <c r="B34" s="56" t="s">
        <v>127</v>
      </c>
      <c r="C34" s="62"/>
      <c r="D34" s="44" t="s">
        <v>76</v>
      </c>
      <c r="E34" s="61">
        <v>21</v>
      </c>
      <c r="F34" s="101" t="s">
        <v>102</v>
      </c>
      <c r="G34" s="62">
        <v>27</v>
      </c>
      <c r="H34" s="61">
        <v>1</v>
      </c>
      <c r="I34" s="61"/>
      <c r="J34" s="157" t="s">
        <v>29</v>
      </c>
      <c r="K34" s="1" t="s">
        <v>31</v>
      </c>
      <c r="L34" s="30" t="s">
        <v>27</v>
      </c>
      <c r="M34" s="170">
        <v>100</v>
      </c>
      <c r="N34" s="45" t="s">
        <v>137</v>
      </c>
      <c r="O34" s="45" t="s">
        <v>138</v>
      </c>
      <c r="P34" s="45" t="s">
        <v>139</v>
      </c>
      <c r="Q34" s="44" t="s">
        <v>85</v>
      </c>
      <c r="R34" s="46">
        <v>32673</v>
      </c>
      <c r="S34" s="37">
        <v>28</v>
      </c>
      <c r="T34" s="167"/>
      <c r="U34" s="44" t="s">
        <v>63</v>
      </c>
      <c r="V34" s="166">
        <v>99.4</v>
      </c>
      <c r="W34" s="66">
        <v>0.55500000000000005</v>
      </c>
      <c r="X34" s="66"/>
      <c r="Y34" s="73"/>
      <c r="Z34" s="59"/>
      <c r="AA34" s="58"/>
      <c r="AB34" s="63"/>
      <c r="AC34" s="12"/>
      <c r="AD34" s="70">
        <f>AC34*W34</f>
        <v>0</v>
      </c>
      <c r="AE34" s="61"/>
      <c r="AF34" s="1"/>
      <c r="AG34" s="12"/>
      <c r="AH34" s="29"/>
      <c r="AI34" s="12"/>
      <c r="AJ34" s="70">
        <f>AI34*W34</f>
        <v>0</v>
      </c>
      <c r="AK34" s="56">
        <f>AI34+AC34</f>
        <v>0</v>
      </c>
      <c r="AL34" s="66">
        <f>AK34*W34</f>
        <v>0</v>
      </c>
      <c r="AM34" s="73">
        <v>225</v>
      </c>
      <c r="AN34" s="59">
        <v>235</v>
      </c>
      <c r="AO34" s="58">
        <v>250</v>
      </c>
      <c r="AP34" s="63"/>
      <c r="AQ34" s="12">
        <v>250</v>
      </c>
      <c r="AR34" s="70">
        <f>AQ34*W34</f>
        <v>138.75</v>
      </c>
      <c r="AS34" s="69">
        <f>AQ34+AK34</f>
        <v>250</v>
      </c>
      <c r="AT34" s="66">
        <f>AS34*W34</f>
        <v>138.75</v>
      </c>
      <c r="AU34" s="70"/>
    </row>
    <row r="35" spans="1:47">
      <c r="A35" s="101">
        <v>9</v>
      </c>
      <c r="B35" s="56">
        <v>1</v>
      </c>
      <c r="C35" s="62"/>
      <c r="D35" s="44" t="s">
        <v>80</v>
      </c>
      <c r="E35" s="61">
        <v>5</v>
      </c>
      <c r="F35" s="101" t="s">
        <v>103</v>
      </c>
      <c r="G35" s="62">
        <v>5</v>
      </c>
      <c r="H35" s="61">
        <v>2</v>
      </c>
      <c r="I35" s="61"/>
      <c r="J35" s="157"/>
      <c r="K35" s="1" t="s">
        <v>31</v>
      </c>
      <c r="L35" s="30" t="s">
        <v>27</v>
      </c>
      <c r="M35" s="45">
        <v>100</v>
      </c>
      <c r="N35" s="44" t="s">
        <v>128</v>
      </c>
      <c r="O35" s="44" t="s">
        <v>74</v>
      </c>
      <c r="P35" s="44" t="s">
        <v>129</v>
      </c>
      <c r="Q35" s="52" t="s">
        <v>86</v>
      </c>
      <c r="R35" s="57">
        <v>29295</v>
      </c>
      <c r="S35" s="37">
        <v>38</v>
      </c>
      <c r="T35" s="164"/>
      <c r="U35" s="44" t="s">
        <v>63</v>
      </c>
      <c r="V35" s="166">
        <v>97.2</v>
      </c>
      <c r="W35" s="66">
        <v>0.56130000000000002</v>
      </c>
      <c r="X35" s="66"/>
      <c r="Y35" s="116"/>
      <c r="Z35" s="59"/>
      <c r="AA35" s="58"/>
      <c r="AB35" s="63"/>
      <c r="AC35" s="12"/>
      <c r="AD35" s="70">
        <f t="shared" ref="AD35" si="28">AC35*W35</f>
        <v>0</v>
      </c>
      <c r="AE35" s="61"/>
      <c r="AF35" s="1"/>
      <c r="AG35" s="12"/>
      <c r="AH35" s="29"/>
      <c r="AI35" s="12"/>
      <c r="AJ35" s="70">
        <f t="shared" ref="AJ35" si="29">AI35*W35</f>
        <v>0</v>
      </c>
      <c r="AK35" s="56">
        <f t="shared" ref="AK35" si="30">AI35+AC35</f>
        <v>0</v>
      </c>
      <c r="AL35" s="66">
        <f t="shared" ref="AL35" si="31">AK35*W35</f>
        <v>0</v>
      </c>
      <c r="AM35" s="116">
        <v>160</v>
      </c>
      <c r="AN35" s="59">
        <v>170</v>
      </c>
      <c r="AO35" s="58">
        <v>180</v>
      </c>
      <c r="AP35" s="63"/>
      <c r="AQ35" s="12">
        <v>180</v>
      </c>
      <c r="AR35" s="70">
        <f t="shared" ref="AR35" si="32">AQ35*W35</f>
        <v>101.03400000000001</v>
      </c>
      <c r="AS35" s="69">
        <f t="shared" ref="AS35" si="33">AQ35+AK35</f>
        <v>180</v>
      </c>
      <c r="AT35" s="66">
        <f t="shared" ref="AT35" si="34">AS35*W35</f>
        <v>101.03400000000001</v>
      </c>
      <c r="AU35" s="70"/>
    </row>
    <row r="36" spans="1:47" ht="24.75" customHeight="1">
      <c r="A36" s="101">
        <v>10</v>
      </c>
      <c r="B36" s="56" t="s">
        <v>151</v>
      </c>
      <c r="C36" s="112"/>
      <c r="D36" s="1"/>
      <c r="E36" s="61">
        <v>12</v>
      </c>
      <c r="F36" s="101"/>
      <c r="G36" s="62">
        <v>12</v>
      </c>
      <c r="H36" s="61">
        <v>1</v>
      </c>
      <c r="I36" s="61">
        <v>1</v>
      </c>
      <c r="K36" s="1" t="s">
        <v>31</v>
      </c>
      <c r="L36" s="30" t="s">
        <v>27</v>
      </c>
      <c r="M36" s="170">
        <v>110</v>
      </c>
      <c r="N36" s="44" t="s">
        <v>133</v>
      </c>
      <c r="O36" s="44" t="s">
        <v>134</v>
      </c>
      <c r="P36" s="44" t="s">
        <v>135</v>
      </c>
      <c r="Q36" s="44" t="s">
        <v>85</v>
      </c>
      <c r="R36" s="46">
        <v>24109</v>
      </c>
      <c r="S36" s="37">
        <v>52</v>
      </c>
      <c r="T36" s="164" t="s">
        <v>136</v>
      </c>
      <c r="U36" s="44" t="s">
        <v>63</v>
      </c>
      <c r="V36" s="166">
        <v>108.25</v>
      </c>
      <c r="W36" s="66">
        <v>0.53859999999999997</v>
      </c>
      <c r="X36" s="66">
        <v>0.6673</v>
      </c>
      <c r="Y36" s="73"/>
      <c r="Z36" s="58"/>
      <c r="AA36" s="58"/>
      <c r="AB36" s="64"/>
      <c r="AC36" s="12"/>
      <c r="AD36" s="70">
        <f>AC36*W36</f>
        <v>0</v>
      </c>
      <c r="AE36" s="61"/>
      <c r="AF36" s="1"/>
      <c r="AG36" s="12"/>
      <c r="AH36" s="29"/>
      <c r="AI36" s="12"/>
      <c r="AJ36" s="70">
        <f>AI36*W36</f>
        <v>0</v>
      </c>
      <c r="AK36" s="56">
        <f>AI36+AC36</f>
        <v>0</v>
      </c>
      <c r="AL36" s="66">
        <f>AK36*W36</f>
        <v>0</v>
      </c>
      <c r="AM36" s="73">
        <v>190</v>
      </c>
      <c r="AN36" s="58">
        <v>205</v>
      </c>
      <c r="AO36" s="58">
        <v>215</v>
      </c>
      <c r="AP36" s="64"/>
      <c r="AQ36" s="12">
        <v>215</v>
      </c>
      <c r="AR36" s="70">
        <f>AQ36*W36</f>
        <v>115.79899999999999</v>
      </c>
      <c r="AS36" s="69">
        <f>AQ36+AK36</f>
        <v>215</v>
      </c>
      <c r="AT36" s="66">
        <f>AS36*W36</f>
        <v>115.79899999999999</v>
      </c>
      <c r="AU36" s="70">
        <f>AS36*X36</f>
        <v>143.46950000000001</v>
      </c>
    </row>
    <row r="37" spans="1:47" ht="15.75" thickBot="1">
      <c r="A37" s="55">
        <v>11</v>
      </c>
      <c r="B37" s="110" t="s">
        <v>152</v>
      </c>
      <c r="C37" s="68"/>
      <c r="D37" s="104" t="s">
        <v>60</v>
      </c>
      <c r="E37" s="67">
        <v>12</v>
      </c>
      <c r="F37" s="55" t="s">
        <v>70</v>
      </c>
      <c r="G37" s="68">
        <v>12</v>
      </c>
      <c r="H37" s="67">
        <v>1</v>
      </c>
      <c r="I37" s="111">
        <v>3</v>
      </c>
      <c r="J37" s="158"/>
      <c r="K37" s="75" t="s">
        <v>31</v>
      </c>
      <c r="L37" s="80" t="s">
        <v>27</v>
      </c>
      <c r="M37" s="104">
        <v>125</v>
      </c>
      <c r="N37" s="81" t="s">
        <v>130</v>
      </c>
      <c r="O37" s="81" t="s">
        <v>131</v>
      </c>
      <c r="P37" s="81" t="s">
        <v>132</v>
      </c>
      <c r="Q37" s="81" t="s">
        <v>85</v>
      </c>
      <c r="R37" s="82">
        <v>37283</v>
      </c>
      <c r="S37" s="75">
        <v>16</v>
      </c>
      <c r="T37" s="344" t="s">
        <v>77</v>
      </c>
      <c r="U37" s="81" t="s">
        <v>63</v>
      </c>
      <c r="V37" s="181">
        <v>119</v>
      </c>
      <c r="W37" s="108">
        <v>0.52790000000000004</v>
      </c>
      <c r="X37" s="108"/>
      <c r="Y37" s="74"/>
      <c r="Z37" s="106"/>
      <c r="AA37" s="106"/>
      <c r="AB37" s="107"/>
      <c r="AC37" s="77"/>
      <c r="AD37" s="72">
        <f t="shared" ref="AD37" si="35">AC37*W37</f>
        <v>0</v>
      </c>
      <c r="AE37" s="67"/>
      <c r="AF37" s="75"/>
      <c r="AG37" s="77"/>
      <c r="AH37" s="76"/>
      <c r="AI37" s="77"/>
      <c r="AJ37" s="72">
        <f t="shared" ref="AJ37" si="36">AI37*W37</f>
        <v>0</v>
      </c>
      <c r="AK37" s="110">
        <f t="shared" ref="AK37" si="37">AI37+AC37</f>
        <v>0</v>
      </c>
      <c r="AL37" s="108">
        <f t="shared" ref="AL37" si="38">AK37*W37</f>
        <v>0</v>
      </c>
      <c r="AM37" s="74">
        <v>100</v>
      </c>
      <c r="AN37" s="106">
        <v>0</v>
      </c>
      <c r="AO37" s="106">
        <v>0</v>
      </c>
      <c r="AP37" s="107"/>
      <c r="AQ37" s="77">
        <v>100</v>
      </c>
      <c r="AR37" s="72">
        <f t="shared" ref="AR37" si="39">AQ37*W37</f>
        <v>52.790000000000006</v>
      </c>
      <c r="AS37" s="71">
        <f t="shared" ref="AS37" si="40">AQ37+AK37</f>
        <v>100</v>
      </c>
      <c r="AT37" s="108">
        <f t="shared" ref="AT37" si="41">AS37*W37</f>
        <v>52.790000000000006</v>
      </c>
      <c r="AU37" s="72"/>
    </row>
    <row r="38" spans="1:47" s="53" customFormat="1" ht="7.5" customHeight="1">
      <c r="A38" s="671"/>
      <c r="I38" s="208"/>
      <c r="J38" s="153"/>
      <c r="L38" s="35"/>
      <c r="M38" s="171"/>
      <c r="Q38" s="47"/>
      <c r="R38" s="109"/>
      <c r="S38" s="47"/>
      <c r="T38" s="306"/>
      <c r="U38" s="21"/>
      <c r="V38" s="179"/>
      <c r="W38" s="11"/>
      <c r="X38" s="11"/>
      <c r="Y38" s="2"/>
      <c r="AB38" s="21"/>
      <c r="AC38" s="9"/>
      <c r="AD38" s="11"/>
      <c r="AH38" s="21"/>
      <c r="AI38" s="9"/>
      <c r="AJ38" s="11"/>
      <c r="AL38" s="11"/>
      <c r="AP38" s="21"/>
      <c r="AQ38" s="9"/>
      <c r="AR38" s="11"/>
      <c r="AT38" s="11"/>
      <c r="AU38" s="11"/>
    </row>
    <row r="39" spans="1:47" s="53" customFormat="1" ht="15.75" thickBot="1">
      <c r="A39" s="671"/>
      <c r="D39" s="9"/>
      <c r="I39" s="208"/>
      <c r="J39" s="153"/>
      <c r="L39" s="35"/>
      <c r="M39" s="171"/>
      <c r="N39" s="819" t="s">
        <v>330</v>
      </c>
      <c r="O39" s="819"/>
      <c r="P39" s="819"/>
      <c r="Q39" s="47"/>
      <c r="R39" s="109"/>
      <c r="S39" s="47"/>
      <c r="T39" s="306"/>
      <c r="U39" s="21"/>
      <c r="V39" s="179"/>
      <c r="W39" s="11"/>
      <c r="X39" s="11"/>
      <c r="Y39" s="2"/>
      <c r="AA39" s="9"/>
      <c r="AB39" s="21"/>
      <c r="AC39" s="9"/>
      <c r="AD39" s="11"/>
      <c r="AG39" s="9"/>
      <c r="AH39" s="21"/>
      <c r="AI39" s="9"/>
      <c r="AJ39" s="11"/>
      <c r="AL39" s="11"/>
      <c r="AP39" s="21"/>
      <c r="AR39" s="11"/>
      <c r="AS39" s="9"/>
      <c r="AT39" s="11"/>
      <c r="AU39" s="11"/>
    </row>
    <row r="40" spans="1:47" s="53" customFormat="1">
      <c r="A40" s="54">
        <v>1</v>
      </c>
      <c r="B40" s="122" t="s">
        <v>153</v>
      </c>
      <c r="C40" s="103"/>
      <c r="D40" s="126" t="s">
        <v>61</v>
      </c>
      <c r="E40" s="121">
        <v>14</v>
      </c>
      <c r="F40" s="54" t="s">
        <v>69</v>
      </c>
      <c r="G40" s="103">
        <v>20</v>
      </c>
      <c r="H40" s="121">
        <v>2</v>
      </c>
      <c r="I40" s="121"/>
      <c r="J40" s="54" t="s">
        <v>29</v>
      </c>
      <c r="K40" s="123" t="s">
        <v>31</v>
      </c>
      <c r="L40" s="124" t="s">
        <v>27</v>
      </c>
      <c r="M40" s="126">
        <v>60</v>
      </c>
      <c r="N40" s="126" t="s">
        <v>51</v>
      </c>
      <c r="O40" s="126" t="s">
        <v>52</v>
      </c>
      <c r="P40" s="126" t="s">
        <v>53</v>
      </c>
      <c r="Q40" s="127" t="s">
        <v>85</v>
      </c>
      <c r="R40" s="138">
        <v>31687</v>
      </c>
      <c r="S40" s="127">
        <v>31</v>
      </c>
      <c r="T40" s="319"/>
      <c r="U40" s="126" t="s">
        <v>63</v>
      </c>
      <c r="V40" s="180">
        <v>56.44</v>
      </c>
      <c r="W40" s="132">
        <v>0.90859999999999996</v>
      </c>
      <c r="X40" s="132"/>
      <c r="Y40" s="139">
        <v>80</v>
      </c>
      <c r="Z40" s="123">
        <v>85</v>
      </c>
      <c r="AA40" s="134">
        <v>90</v>
      </c>
      <c r="AB40" s="130"/>
      <c r="AC40" s="43">
        <v>85</v>
      </c>
      <c r="AD40" s="135">
        <f>AC40*W40</f>
        <v>77.230999999999995</v>
      </c>
      <c r="AE40" s="121">
        <v>42.5</v>
      </c>
      <c r="AF40" s="123">
        <v>45</v>
      </c>
      <c r="AG40" s="137">
        <v>47.5</v>
      </c>
      <c r="AH40" s="130"/>
      <c r="AI40" s="43">
        <v>45</v>
      </c>
      <c r="AJ40" s="135">
        <f>AI40*W40</f>
        <v>40.887</v>
      </c>
      <c r="AK40" s="122">
        <f>AI40+AC40</f>
        <v>130</v>
      </c>
      <c r="AL40" s="132">
        <f>AK40*W40</f>
        <v>118.11799999999999</v>
      </c>
      <c r="AM40" s="139">
        <v>100</v>
      </c>
      <c r="AN40" s="123">
        <v>107</v>
      </c>
      <c r="AO40" s="134">
        <v>115</v>
      </c>
      <c r="AP40" s="130"/>
      <c r="AQ40" s="43">
        <v>107.5</v>
      </c>
      <c r="AR40" s="132">
        <f>AQ40*W40</f>
        <v>97.674499999999995</v>
      </c>
      <c r="AS40" s="209">
        <f>AQ40+AK40</f>
        <v>237.5</v>
      </c>
      <c r="AT40" s="150">
        <f>AS40*W40</f>
        <v>215.79249999999999</v>
      </c>
      <c r="AU40" s="135"/>
    </row>
    <row r="41" spans="1:47" s="53" customFormat="1" ht="30" customHeight="1">
      <c r="A41" s="101">
        <v>2</v>
      </c>
      <c r="B41" s="56">
        <v>3</v>
      </c>
      <c r="C41" s="62"/>
      <c r="D41" s="1"/>
      <c r="E41" s="61">
        <v>24</v>
      </c>
      <c r="F41" s="101" t="s">
        <v>68</v>
      </c>
      <c r="G41" s="62">
        <v>48</v>
      </c>
      <c r="H41" s="61">
        <v>1</v>
      </c>
      <c r="I41" s="61">
        <v>1</v>
      </c>
      <c r="J41" s="101" t="s">
        <v>28</v>
      </c>
      <c r="K41" s="1" t="s">
        <v>31</v>
      </c>
      <c r="L41" s="30" t="s">
        <v>27</v>
      </c>
      <c r="M41" s="44">
        <v>60</v>
      </c>
      <c r="N41" s="44" t="s">
        <v>57</v>
      </c>
      <c r="O41" s="44" t="s">
        <v>58</v>
      </c>
      <c r="P41" s="44" t="s">
        <v>59</v>
      </c>
      <c r="Q41" s="52" t="s">
        <v>86</v>
      </c>
      <c r="R41" s="46">
        <v>34682</v>
      </c>
      <c r="S41" s="52">
        <v>23</v>
      </c>
      <c r="T41" s="164" t="s">
        <v>64</v>
      </c>
      <c r="U41" s="44" t="s">
        <v>63</v>
      </c>
      <c r="V41" s="166">
        <v>59.8</v>
      </c>
      <c r="W41" s="66">
        <v>0.86280000000000001</v>
      </c>
      <c r="X41" s="66"/>
      <c r="Y41" s="79">
        <v>90</v>
      </c>
      <c r="Z41" s="1">
        <v>95</v>
      </c>
      <c r="AA41" s="1">
        <v>100</v>
      </c>
      <c r="AB41" s="29"/>
      <c r="AC41" s="12">
        <v>100</v>
      </c>
      <c r="AD41" s="70">
        <f>AC41*W41</f>
        <v>86.28</v>
      </c>
      <c r="AE41" s="61">
        <v>45</v>
      </c>
      <c r="AF41" s="1">
        <v>52.5</v>
      </c>
      <c r="AG41" s="60">
        <v>55</v>
      </c>
      <c r="AH41" s="29"/>
      <c r="AI41" s="12">
        <v>52.5</v>
      </c>
      <c r="AJ41" s="70">
        <f>AI41*W41</f>
        <v>45.296999999999997</v>
      </c>
      <c r="AK41" s="56">
        <f>AI41+AC41</f>
        <v>152.5</v>
      </c>
      <c r="AL41" s="66">
        <f>AK41*W41</f>
        <v>131.577</v>
      </c>
      <c r="AM41" s="79">
        <v>97.5</v>
      </c>
      <c r="AN41" s="1">
        <v>110</v>
      </c>
      <c r="AO41" s="1">
        <v>115</v>
      </c>
      <c r="AP41" s="29"/>
      <c r="AQ41" s="12">
        <v>115</v>
      </c>
      <c r="AR41" s="66">
        <f>AQ41*W41</f>
        <v>99.222000000000008</v>
      </c>
      <c r="AS41" s="69">
        <f>AQ41+AK41</f>
        <v>267.5</v>
      </c>
      <c r="AT41" s="13">
        <f>AS41*W41</f>
        <v>230.79900000000001</v>
      </c>
      <c r="AU41" s="70"/>
    </row>
    <row r="42" spans="1:47" s="53" customFormat="1">
      <c r="A42" s="101">
        <v>3</v>
      </c>
      <c r="B42" s="56" t="s">
        <v>154</v>
      </c>
      <c r="C42" s="62"/>
      <c r="D42" s="45" t="s">
        <v>60</v>
      </c>
      <c r="E42" s="61">
        <v>5</v>
      </c>
      <c r="F42" s="101" t="s">
        <v>70</v>
      </c>
      <c r="G42" s="62">
        <v>5</v>
      </c>
      <c r="H42" s="61">
        <v>2</v>
      </c>
      <c r="I42" s="61">
        <v>1</v>
      </c>
      <c r="J42" s="101"/>
      <c r="K42" s="1" t="s">
        <v>31</v>
      </c>
      <c r="L42" s="30" t="s">
        <v>27</v>
      </c>
      <c r="M42" s="44">
        <v>67.5</v>
      </c>
      <c r="N42" s="44" t="s">
        <v>48</v>
      </c>
      <c r="O42" s="44" t="s">
        <v>49</v>
      </c>
      <c r="P42" s="44" t="s">
        <v>50</v>
      </c>
      <c r="Q42" s="52" t="s">
        <v>85</v>
      </c>
      <c r="R42" s="46">
        <v>36308</v>
      </c>
      <c r="S42" s="52">
        <v>18</v>
      </c>
      <c r="T42" s="164" t="s">
        <v>62</v>
      </c>
      <c r="U42" s="44" t="s">
        <v>63</v>
      </c>
      <c r="V42" s="166">
        <v>65.7</v>
      </c>
      <c r="W42" s="66">
        <v>0.79590000000000005</v>
      </c>
      <c r="X42" s="66"/>
      <c r="Y42" s="79">
        <v>65</v>
      </c>
      <c r="Z42" s="1">
        <v>75</v>
      </c>
      <c r="AA42" s="1">
        <v>80</v>
      </c>
      <c r="AB42" s="29"/>
      <c r="AC42" s="12">
        <v>80</v>
      </c>
      <c r="AD42" s="70">
        <f>AC42*W42</f>
        <v>63.672000000000004</v>
      </c>
      <c r="AE42" s="61">
        <v>27.5</v>
      </c>
      <c r="AF42" s="1">
        <v>32.5</v>
      </c>
      <c r="AG42" s="1">
        <v>35</v>
      </c>
      <c r="AH42" s="29"/>
      <c r="AI42" s="12">
        <v>35</v>
      </c>
      <c r="AJ42" s="70">
        <f t="shared" ref="AJ42" si="42">AI42*W42</f>
        <v>27.8565</v>
      </c>
      <c r="AK42" s="56">
        <f t="shared" ref="AK42" si="43">AI42+AC42</f>
        <v>115</v>
      </c>
      <c r="AL42" s="66">
        <f t="shared" ref="AL42" si="44">AK42*W42</f>
        <v>91.528500000000008</v>
      </c>
      <c r="AM42" s="79">
        <v>77.5</v>
      </c>
      <c r="AN42" s="1">
        <v>85</v>
      </c>
      <c r="AO42" s="1">
        <v>90</v>
      </c>
      <c r="AP42" s="29"/>
      <c r="AQ42" s="12">
        <v>90</v>
      </c>
      <c r="AR42" s="66">
        <f t="shared" ref="AR42" si="45">AQ42*W42</f>
        <v>71.631</v>
      </c>
      <c r="AS42" s="69">
        <f t="shared" ref="AS42" si="46">AQ42+AK42</f>
        <v>205</v>
      </c>
      <c r="AT42" s="13">
        <f t="shared" ref="AT42" si="47">AS42*W42</f>
        <v>163.15950000000001</v>
      </c>
      <c r="AU42" s="70"/>
    </row>
    <row r="43" spans="1:47" s="53" customFormat="1" ht="15.75" thickBot="1">
      <c r="A43" s="55">
        <v>4</v>
      </c>
      <c r="B43" s="110" t="s">
        <v>154</v>
      </c>
      <c r="C43" s="68"/>
      <c r="D43" s="81" t="s">
        <v>61</v>
      </c>
      <c r="E43" s="67">
        <v>20</v>
      </c>
      <c r="F43" s="55" t="s">
        <v>69</v>
      </c>
      <c r="G43" s="68">
        <v>21</v>
      </c>
      <c r="H43" s="67">
        <v>1</v>
      </c>
      <c r="I43" s="111"/>
      <c r="J43" s="55" t="s">
        <v>30</v>
      </c>
      <c r="K43" s="75" t="s">
        <v>31</v>
      </c>
      <c r="L43" s="80" t="s">
        <v>27</v>
      </c>
      <c r="M43" s="81">
        <v>67.5</v>
      </c>
      <c r="N43" s="81" t="s">
        <v>54</v>
      </c>
      <c r="O43" s="81" t="s">
        <v>55</v>
      </c>
      <c r="P43" s="81" t="s">
        <v>56</v>
      </c>
      <c r="Q43" s="140" t="s">
        <v>85</v>
      </c>
      <c r="R43" s="82">
        <v>32196</v>
      </c>
      <c r="S43" s="140">
        <v>30</v>
      </c>
      <c r="T43" s="344"/>
      <c r="U43" s="81" t="s">
        <v>63</v>
      </c>
      <c r="V43" s="181">
        <v>63.55</v>
      </c>
      <c r="W43" s="108">
        <v>0.82020000000000004</v>
      </c>
      <c r="X43" s="108"/>
      <c r="Y43" s="67">
        <v>80</v>
      </c>
      <c r="Z43" s="75">
        <v>85</v>
      </c>
      <c r="AA43" s="75">
        <v>90</v>
      </c>
      <c r="AB43" s="76"/>
      <c r="AC43" s="77">
        <v>90</v>
      </c>
      <c r="AD43" s="72">
        <f>AC43*W43</f>
        <v>73.817999999999998</v>
      </c>
      <c r="AE43" s="119">
        <v>60</v>
      </c>
      <c r="AF43" s="105">
        <v>62.5</v>
      </c>
      <c r="AG43" s="105">
        <v>62.5</v>
      </c>
      <c r="AH43" s="76"/>
      <c r="AI43" s="77">
        <v>0</v>
      </c>
      <c r="AJ43" s="72">
        <f>AI43*W43</f>
        <v>0</v>
      </c>
      <c r="AK43" s="110">
        <f>AI43+AC43</f>
        <v>90</v>
      </c>
      <c r="AL43" s="108">
        <f>AK43*W43</f>
        <v>73.817999999999998</v>
      </c>
      <c r="AM43" s="67">
        <v>105</v>
      </c>
      <c r="AN43" s="75">
        <v>110</v>
      </c>
      <c r="AO43" s="75">
        <v>115</v>
      </c>
      <c r="AP43" s="76"/>
      <c r="AQ43" s="77">
        <v>115</v>
      </c>
      <c r="AR43" s="108">
        <f>AQ43*W43</f>
        <v>94.323000000000008</v>
      </c>
      <c r="AS43" s="71">
        <f>AQ43+AK43</f>
        <v>205</v>
      </c>
      <c r="AT43" s="84">
        <f>AS43*W43</f>
        <v>168.14100000000002</v>
      </c>
      <c r="AU43" s="72"/>
    </row>
    <row r="44" spans="1:47" s="53" customFormat="1" ht="7.5" customHeight="1">
      <c r="A44" s="671"/>
      <c r="I44" s="208"/>
      <c r="J44" s="153"/>
      <c r="L44" s="35"/>
      <c r="M44" s="171"/>
      <c r="Q44" s="47"/>
      <c r="R44" s="109"/>
      <c r="S44" s="47"/>
      <c r="T44" s="306"/>
      <c r="U44" s="21"/>
      <c r="V44" s="179"/>
      <c r="W44" s="11"/>
      <c r="X44" s="11"/>
      <c r="Y44" s="2"/>
      <c r="AB44" s="21"/>
      <c r="AC44" s="9"/>
      <c r="AD44" s="11"/>
      <c r="AH44" s="21"/>
      <c r="AI44" s="9"/>
      <c r="AJ44" s="11"/>
      <c r="AL44" s="11"/>
      <c r="AP44" s="21"/>
      <c r="AQ44" s="9"/>
      <c r="AR44" s="11"/>
      <c r="AT44" s="11"/>
      <c r="AU44" s="11"/>
    </row>
    <row r="45" spans="1:47" s="53" customFormat="1" ht="15.75" thickBot="1">
      <c r="A45" s="671"/>
      <c r="D45" s="9"/>
      <c r="I45" s="208"/>
      <c r="J45" s="153"/>
      <c r="L45" s="35"/>
      <c r="M45" s="171"/>
      <c r="N45" s="819" t="s">
        <v>331</v>
      </c>
      <c r="O45" s="819"/>
      <c r="P45" s="819"/>
      <c r="Q45" s="47"/>
      <c r="R45" s="109"/>
      <c r="S45" s="47"/>
      <c r="T45" s="306"/>
      <c r="U45" s="21"/>
      <c r="V45" s="179"/>
      <c r="W45" s="11"/>
      <c r="X45" s="11"/>
      <c r="Y45" s="2"/>
      <c r="AA45" s="9"/>
      <c r="AB45" s="21"/>
      <c r="AC45" s="9"/>
      <c r="AD45" s="11"/>
      <c r="AG45" s="9"/>
      <c r="AH45" s="21"/>
      <c r="AI45" s="9"/>
      <c r="AJ45" s="11"/>
      <c r="AL45" s="11"/>
      <c r="AP45" s="21"/>
      <c r="AR45" s="11"/>
      <c r="AS45" s="9"/>
      <c r="AT45" s="11"/>
      <c r="AU45" s="11"/>
    </row>
    <row r="46" spans="1:47" s="53" customFormat="1">
      <c r="A46" s="54">
        <v>1</v>
      </c>
      <c r="B46" s="122">
        <v>3</v>
      </c>
      <c r="C46" s="103"/>
      <c r="D46" s="126" t="s">
        <v>76</v>
      </c>
      <c r="E46" s="121">
        <v>21</v>
      </c>
      <c r="F46" s="54" t="s">
        <v>102</v>
      </c>
      <c r="G46" s="103">
        <v>27</v>
      </c>
      <c r="H46" s="121">
        <v>1</v>
      </c>
      <c r="I46" s="121">
        <v>2</v>
      </c>
      <c r="J46" s="54" t="s">
        <v>155</v>
      </c>
      <c r="K46" s="123" t="s">
        <v>31</v>
      </c>
      <c r="L46" s="124" t="s">
        <v>27</v>
      </c>
      <c r="M46" s="125">
        <v>60</v>
      </c>
      <c r="N46" s="125" t="s">
        <v>73</v>
      </c>
      <c r="O46" s="125" t="s">
        <v>74</v>
      </c>
      <c r="P46" s="125" t="s">
        <v>75</v>
      </c>
      <c r="Q46" s="127" t="s">
        <v>85</v>
      </c>
      <c r="R46" s="128">
        <v>36917</v>
      </c>
      <c r="S46" s="129">
        <v>17</v>
      </c>
      <c r="T46" s="319" t="s">
        <v>77</v>
      </c>
      <c r="U46" s="126" t="s">
        <v>63</v>
      </c>
      <c r="V46" s="180">
        <v>59.4</v>
      </c>
      <c r="W46" s="132">
        <v>0.82130000000000003</v>
      </c>
      <c r="X46" s="132"/>
      <c r="Y46" s="133">
        <v>90</v>
      </c>
      <c r="Z46" s="123">
        <v>100</v>
      </c>
      <c r="AA46" s="134">
        <v>110</v>
      </c>
      <c r="AB46" s="130"/>
      <c r="AC46" s="43">
        <v>100</v>
      </c>
      <c r="AD46" s="135">
        <f t="shared" ref="AD46:AD50" si="48">AC46*W46</f>
        <v>82.13000000000001</v>
      </c>
      <c r="AE46" s="136">
        <v>70</v>
      </c>
      <c r="AF46" s="137">
        <v>75</v>
      </c>
      <c r="AG46" s="123">
        <v>75</v>
      </c>
      <c r="AH46" s="130"/>
      <c r="AI46" s="43">
        <v>75</v>
      </c>
      <c r="AJ46" s="135">
        <f t="shared" ref="AJ46:AJ50" si="49">AI46*W46</f>
        <v>61.597500000000004</v>
      </c>
      <c r="AK46" s="122">
        <f t="shared" ref="AK46:AK50" si="50">AI46+AC46</f>
        <v>175</v>
      </c>
      <c r="AL46" s="132">
        <f t="shared" ref="AL46:AL50" si="51">AK46*W46</f>
        <v>143.72749999999999</v>
      </c>
      <c r="AM46" s="121">
        <v>115</v>
      </c>
      <c r="AN46" s="123">
        <v>120</v>
      </c>
      <c r="AO46" s="123">
        <v>125</v>
      </c>
      <c r="AP46" s="130"/>
      <c r="AQ46" s="43">
        <v>125</v>
      </c>
      <c r="AR46" s="132">
        <f t="shared" ref="AR46:AR50" si="52">AQ46*W46</f>
        <v>102.66250000000001</v>
      </c>
      <c r="AS46" s="209">
        <f t="shared" ref="AS46:AS50" si="53">AQ46+AK46</f>
        <v>300</v>
      </c>
      <c r="AT46" s="150">
        <f t="shared" ref="AT46:AT50" si="54">AS46*W46</f>
        <v>246.39000000000001</v>
      </c>
      <c r="AU46" s="135"/>
    </row>
    <row r="47" spans="1:47" s="53" customFormat="1" ht="30" customHeight="1">
      <c r="A47" s="101">
        <v>2</v>
      </c>
      <c r="B47" s="56">
        <v>2</v>
      </c>
      <c r="C47" s="62"/>
      <c r="D47" s="44" t="s">
        <v>80</v>
      </c>
      <c r="E47" s="61">
        <v>12</v>
      </c>
      <c r="F47" s="101" t="s">
        <v>103</v>
      </c>
      <c r="G47" s="62">
        <v>12</v>
      </c>
      <c r="H47" s="61">
        <v>1</v>
      </c>
      <c r="I47" s="61">
        <v>1</v>
      </c>
      <c r="J47" s="101"/>
      <c r="K47" s="1" t="s">
        <v>31</v>
      </c>
      <c r="L47" s="30" t="s">
        <v>27</v>
      </c>
      <c r="M47" s="45">
        <v>67.5</v>
      </c>
      <c r="N47" s="45" t="s">
        <v>78</v>
      </c>
      <c r="O47" s="45" t="s">
        <v>79</v>
      </c>
      <c r="P47" s="45" t="s">
        <v>75</v>
      </c>
      <c r="Q47" s="52" t="s">
        <v>86</v>
      </c>
      <c r="R47" s="46">
        <v>34470</v>
      </c>
      <c r="S47" s="1">
        <v>23</v>
      </c>
      <c r="T47" s="164" t="s">
        <v>64</v>
      </c>
      <c r="U47" s="44" t="s">
        <v>63</v>
      </c>
      <c r="V47" s="166">
        <v>66.95</v>
      </c>
      <c r="W47" s="66">
        <v>0.73070000000000002</v>
      </c>
      <c r="X47" s="66"/>
      <c r="Y47" s="79">
        <v>100</v>
      </c>
      <c r="Z47" s="1">
        <v>110</v>
      </c>
      <c r="AA47" s="1">
        <v>117.5</v>
      </c>
      <c r="AB47" s="29"/>
      <c r="AC47" s="12">
        <v>117.5</v>
      </c>
      <c r="AD47" s="70">
        <f t="shared" si="48"/>
        <v>85.857250000000008</v>
      </c>
      <c r="AE47" s="61">
        <v>80</v>
      </c>
      <c r="AF47" s="1">
        <v>85</v>
      </c>
      <c r="AG47" s="1">
        <v>90</v>
      </c>
      <c r="AH47" s="29"/>
      <c r="AI47" s="12">
        <v>90</v>
      </c>
      <c r="AJ47" s="70">
        <f t="shared" si="49"/>
        <v>65.763000000000005</v>
      </c>
      <c r="AK47" s="56">
        <f t="shared" si="50"/>
        <v>207.5</v>
      </c>
      <c r="AL47" s="66">
        <f t="shared" si="51"/>
        <v>151.62025</v>
      </c>
      <c r="AM47" s="61">
        <v>130</v>
      </c>
      <c r="AN47" s="1">
        <v>140</v>
      </c>
      <c r="AO47" s="1">
        <v>150</v>
      </c>
      <c r="AP47" s="29"/>
      <c r="AQ47" s="12">
        <v>150</v>
      </c>
      <c r="AR47" s="66">
        <f t="shared" si="52"/>
        <v>109.605</v>
      </c>
      <c r="AS47" s="69">
        <f t="shared" si="53"/>
        <v>357.5</v>
      </c>
      <c r="AT47" s="13">
        <f t="shared" si="54"/>
        <v>261.22525000000002</v>
      </c>
      <c r="AU47" s="70"/>
    </row>
    <row r="48" spans="1:47" s="53" customFormat="1">
      <c r="A48" s="101">
        <v>3</v>
      </c>
      <c r="B48" s="56" t="s">
        <v>154</v>
      </c>
      <c r="C48" s="62"/>
      <c r="D48" s="1"/>
      <c r="E48" s="61">
        <v>12</v>
      </c>
      <c r="F48" s="101" t="s">
        <v>104</v>
      </c>
      <c r="G48" s="62">
        <v>12</v>
      </c>
      <c r="H48" s="61">
        <v>1</v>
      </c>
      <c r="I48" s="61">
        <v>3</v>
      </c>
      <c r="J48" s="101"/>
      <c r="K48" s="1" t="s">
        <v>31</v>
      </c>
      <c r="L48" s="30" t="s">
        <v>27</v>
      </c>
      <c r="M48" s="170">
        <v>82.5</v>
      </c>
      <c r="N48" s="44" t="s">
        <v>81</v>
      </c>
      <c r="O48" s="44" t="s">
        <v>82</v>
      </c>
      <c r="P48" s="44" t="s">
        <v>83</v>
      </c>
      <c r="Q48" s="44" t="s">
        <v>87</v>
      </c>
      <c r="R48" s="46">
        <v>37015</v>
      </c>
      <c r="S48" s="37">
        <v>16</v>
      </c>
      <c r="T48" s="164" t="s">
        <v>77</v>
      </c>
      <c r="U48" s="44" t="s">
        <v>63</v>
      </c>
      <c r="V48" s="166">
        <v>81.900000000000006</v>
      </c>
      <c r="W48" s="66">
        <v>0.62239999999999995</v>
      </c>
      <c r="X48" s="66"/>
      <c r="Y48" s="115">
        <v>120</v>
      </c>
      <c r="Z48" s="32">
        <v>125</v>
      </c>
      <c r="AA48" s="32">
        <v>125</v>
      </c>
      <c r="AB48" s="29"/>
      <c r="AC48" s="12">
        <v>0</v>
      </c>
      <c r="AD48" s="70">
        <f t="shared" si="48"/>
        <v>0</v>
      </c>
      <c r="AE48" s="118">
        <v>90</v>
      </c>
      <c r="AF48" s="1">
        <v>95</v>
      </c>
      <c r="AG48" s="60">
        <v>105</v>
      </c>
      <c r="AH48" s="29"/>
      <c r="AI48" s="12">
        <v>95</v>
      </c>
      <c r="AJ48" s="70">
        <f t="shared" si="49"/>
        <v>59.127999999999993</v>
      </c>
      <c r="AK48" s="56">
        <f t="shared" si="50"/>
        <v>95</v>
      </c>
      <c r="AL48" s="66">
        <f t="shared" si="51"/>
        <v>59.127999999999993</v>
      </c>
      <c r="AM48" s="61">
        <v>140</v>
      </c>
      <c r="AN48" s="1">
        <v>145</v>
      </c>
      <c r="AO48" s="1">
        <v>155</v>
      </c>
      <c r="AP48" s="29"/>
      <c r="AQ48" s="12">
        <v>155</v>
      </c>
      <c r="AR48" s="66">
        <f t="shared" si="52"/>
        <v>96.471999999999994</v>
      </c>
      <c r="AS48" s="69">
        <f t="shared" si="53"/>
        <v>250</v>
      </c>
      <c r="AT48" s="13">
        <f t="shared" si="54"/>
        <v>155.6</v>
      </c>
      <c r="AU48" s="70"/>
    </row>
    <row r="49" spans="1:47" s="53" customFormat="1">
      <c r="A49" s="101">
        <v>4</v>
      </c>
      <c r="B49" s="56" t="s">
        <v>106</v>
      </c>
      <c r="C49" s="62"/>
      <c r="D49" s="1"/>
      <c r="E49" s="61">
        <v>21</v>
      </c>
      <c r="F49" s="101" t="s">
        <v>104</v>
      </c>
      <c r="G49" s="296">
        <v>27</v>
      </c>
      <c r="H49" s="61">
        <v>1</v>
      </c>
      <c r="I49" s="61"/>
      <c r="J49" s="101" t="s">
        <v>29</v>
      </c>
      <c r="K49" s="1" t="s">
        <v>31</v>
      </c>
      <c r="L49" s="30" t="s">
        <v>27</v>
      </c>
      <c r="M49" s="170">
        <v>90</v>
      </c>
      <c r="N49" s="44" t="s">
        <v>92</v>
      </c>
      <c r="O49" s="44" t="s">
        <v>93</v>
      </c>
      <c r="P49" s="44" t="s">
        <v>94</v>
      </c>
      <c r="Q49" s="44" t="s">
        <v>87</v>
      </c>
      <c r="R49" s="46">
        <v>34441</v>
      </c>
      <c r="S49" s="37">
        <v>24</v>
      </c>
      <c r="T49" s="167"/>
      <c r="U49" s="44" t="s">
        <v>63</v>
      </c>
      <c r="V49" s="166">
        <v>89.9</v>
      </c>
      <c r="W49" s="66">
        <v>0.5857</v>
      </c>
      <c r="X49" s="66"/>
      <c r="Y49" s="78">
        <v>180</v>
      </c>
      <c r="Z49" s="1">
        <v>180</v>
      </c>
      <c r="AA49" s="32">
        <v>190</v>
      </c>
      <c r="AB49" s="29"/>
      <c r="AC49" s="12">
        <v>180</v>
      </c>
      <c r="AD49" s="70">
        <f t="shared" si="48"/>
        <v>105.426</v>
      </c>
      <c r="AE49" s="61">
        <v>150</v>
      </c>
      <c r="AF49" s="60">
        <v>157.5</v>
      </c>
      <c r="AG49" s="60">
        <v>157.5</v>
      </c>
      <c r="AH49" s="29"/>
      <c r="AI49" s="12">
        <v>150</v>
      </c>
      <c r="AJ49" s="70">
        <f t="shared" si="49"/>
        <v>87.855000000000004</v>
      </c>
      <c r="AK49" s="56">
        <f t="shared" si="50"/>
        <v>330</v>
      </c>
      <c r="AL49" s="66">
        <f t="shared" si="51"/>
        <v>193.28100000000001</v>
      </c>
      <c r="AM49" s="61">
        <v>215</v>
      </c>
      <c r="AN49" s="1">
        <v>225</v>
      </c>
      <c r="AO49" s="1">
        <v>232</v>
      </c>
      <c r="AP49" s="29"/>
      <c r="AQ49" s="12">
        <v>232</v>
      </c>
      <c r="AR49" s="66">
        <f t="shared" si="52"/>
        <v>135.88239999999999</v>
      </c>
      <c r="AS49" s="69">
        <f t="shared" si="53"/>
        <v>562</v>
      </c>
      <c r="AT49" s="13">
        <f t="shared" si="54"/>
        <v>329.16340000000002</v>
      </c>
      <c r="AU49" s="70"/>
    </row>
    <row r="50" spans="1:47" s="53" customFormat="1">
      <c r="A50" s="101">
        <v>5</v>
      </c>
      <c r="B50" s="56">
        <v>1</v>
      </c>
      <c r="C50" s="62"/>
      <c r="D50" s="44" t="s">
        <v>76</v>
      </c>
      <c r="E50" s="61">
        <v>5</v>
      </c>
      <c r="F50" s="101" t="s">
        <v>102</v>
      </c>
      <c r="G50" s="62">
        <v>5</v>
      </c>
      <c r="H50" s="61">
        <v>2</v>
      </c>
      <c r="I50" s="61"/>
      <c r="J50" s="101"/>
      <c r="K50" s="1" t="s">
        <v>31</v>
      </c>
      <c r="L50" s="30" t="s">
        <v>27</v>
      </c>
      <c r="M50" s="170">
        <v>90</v>
      </c>
      <c r="N50" s="45" t="s">
        <v>100</v>
      </c>
      <c r="O50" s="45" t="s">
        <v>32</v>
      </c>
      <c r="P50" s="45" t="s">
        <v>101</v>
      </c>
      <c r="Q50" s="44" t="s">
        <v>85</v>
      </c>
      <c r="R50" s="46">
        <v>33581</v>
      </c>
      <c r="S50" s="37">
        <v>26</v>
      </c>
      <c r="T50" s="165"/>
      <c r="U50" s="44" t="s">
        <v>63</v>
      </c>
      <c r="V50" s="166">
        <v>88.5</v>
      </c>
      <c r="W50" s="66">
        <v>0.59140000000000004</v>
      </c>
      <c r="X50" s="66"/>
      <c r="Y50" s="61">
        <v>185</v>
      </c>
      <c r="Z50" s="32">
        <v>195</v>
      </c>
      <c r="AA50" s="32">
        <v>195</v>
      </c>
      <c r="AB50" s="29"/>
      <c r="AC50" s="12">
        <v>185</v>
      </c>
      <c r="AD50" s="70">
        <f t="shared" si="48"/>
        <v>109.40900000000001</v>
      </c>
      <c r="AE50" s="118">
        <v>120</v>
      </c>
      <c r="AF50" s="1">
        <v>120</v>
      </c>
      <c r="AG50" s="60">
        <v>127.5</v>
      </c>
      <c r="AH50" s="29"/>
      <c r="AI50" s="12">
        <v>120</v>
      </c>
      <c r="AJ50" s="70">
        <f t="shared" si="49"/>
        <v>70.968000000000004</v>
      </c>
      <c r="AK50" s="56">
        <f t="shared" si="50"/>
        <v>305</v>
      </c>
      <c r="AL50" s="66">
        <f t="shared" si="51"/>
        <v>180.37700000000001</v>
      </c>
      <c r="AM50" s="116">
        <v>190</v>
      </c>
      <c r="AN50" s="1">
        <v>205</v>
      </c>
      <c r="AO50" s="1">
        <v>220</v>
      </c>
      <c r="AP50" s="29"/>
      <c r="AQ50" s="12">
        <v>220</v>
      </c>
      <c r="AR50" s="66">
        <f t="shared" si="52"/>
        <v>130.108</v>
      </c>
      <c r="AS50" s="69">
        <f t="shared" si="53"/>
        <v>525</v>
      </c>
      <c r="AT50" s="13">
        <f t="shared" si="54"/>
        <v>310.48500000000001</v>
      </c>
      <c r="AU50" s="70"/>
    </row>
    <row r="51" spans="1:47" s="53" customFormat="1">
      <c r="A51" s="101">
        <v>6</v>
      </c>
      <c r="B51" s="56" t="s">
        <v>127</v>
      </c>
      <c r="C51" s="62"/>
      <c r="D51" s="44" t="s">
        <v>76</v>
      </c>
      <c r="E51" s="61">
        <v>24</v>
      </c>
      <c r="F51" s="101" t="s">
        <v>102</v>
      </c>
      <c r="G51" s="62">
        <v>48</v>
      </c>
      <c r="H51" s="61">
        <v>1</v>
      </c>
      <c r="I51" s="61"/>
      <c r="J51" s="101" t="s">
        <v>28</v>
      </c>
      <c r="K51" s="1" t="s">
        <v>31</v>
      </c>
      <c r="L51" s="30" t="s">
        <v>27</v>
      </c>
      <c r="M51" s="170">
        <v>100</v>
      </c>
      <c r="N51" s="45" t="s">
        <v>137</v>
      </c>
      <c r="O51" s="45" t="s">
        <v>138</v>
      </c>
      <c r="P51" s="45" t="s">
        <v>139</v>
      </c>
      <c r="Q51" s="44" t="s">
        <v>85</v>
      </c>
      <c r="R51" s="46">
        <v>32673</v>
      </c>
      <c r="S51" s="37">
        <v>28</v>
      </c>
      <c r="T51" s="167"/>
      <c r="U51" s="44" t="s">
        <v>63</v>
      </c>
      <c r="V51" s="166">
        <v>99.4</v>
      </c>
      <c r="W51" s="66">
        <v>0.55500000000000005</v>
      </c>
      <c r="X51" s="66"/>
      <c r="Y51" s="73">
        <v>200</v>
      </c>
      <c r="Z51" s="59">
        <v>210</v>
      </c>
      <c r="AA51" s="58">
        <v>225</v>
      </c>
      <c r="AB51" s="29"/>
      <c r="AC51" s="12">
        <v>225</v>
      </c>
      <c r="AD51" s="70">
        <f>AC51*W51</f>
        <v>124.87500000000001</v>
      </c>
      <c r="AE51" s="118">
        <v>155</v>
      </c>
      <c r="AF51" s="1">
        <v>160</v>
      </c>
      <c r="AG51" s="1">
        <v>167</v>
      </c>
      <c r="AH51" s="29"/>
      <c r="AI51" s="12">
        <v>167</v>
      </c>
      <c r="AJ51" s="70">
        <f>AI51*W51</f>
        <v>92.685000000000002</v>
      </c>
      <c r="AK51" s="56">
        <f>AI51+AC51</f>
        <v>392</v>
      </c>
      <c r="AL51" s="66">
        <f>AK51*W51</f>
        <v>217.56000000000003</v>
      </c>
      <c r="AM51" s="73">
        <v>225</v>
      </c>
      <c r="AN51" s="59">
        <v>235</v>
      </c>
      <c r="AO51" s="58">
        <v>250</v>
      </c>
      <c r="AP51" s="63"/>
      <c r="AQ51" s="12">
        <v>250</v>
      </c>
      <c r="AR51" s="66">
        <f>AQ51*W51</f>
        <v>138.75</v>
      </c>
      <c r="AS51" s="69">
        <f>AQ51+AK51</f>
        <v>642</v>
      </c>
      <c r="AT51" s="13">
        <f>AS51*W51</f>
        <v>356.31000000000006</v>
      </c>
      <c r="AU51" s="70"/>
    </row>
    <row r="52" spans="1:47" s="53" customFormat="1">
      <c r="A52" s="101">
        <v>7</v>
      </c>
      <c r="B52" s="56">
        <v>2</v>
      </c>
      <c r="C52" s="62"/>
      <c r="D52" s="44" t="s">
        <v>80</v>
      </c>
      <c r="E52" s="61">
        <v>5</v>
      </c>
      <c r="F52" s="101" t="s">
        <v>103</v>
      </c>
      <c r="G52" s="62">
        <v>5</v>
      </c>
      <c r="H52" s="61">
        <v>2</v>
      </c>
      <c r="I52" s="61"/>
      <c r="J52" s="101"/>
      <c r="K52" s="1" t="s">
        <v>31</v>
      </c>
      <c r="L52" s="30" t="s">
        <v>27</v>
      </c>
      <c r="M52" s="45">
        <v>100</v>
      </c>
      <c r="N52" s="44" t="s">
        <v>128</v>
      </c>
      <c r="O52" s="44" t="s">
        <v>74</v>
      </c>
      <c r="P52" s="44" t="s">
        <v>129</v>
      </c>
      <c r="Q52" s="52" t="s">
        <v>86</v>
      </c>
      <c r="R52" s="57">
        <v>29295</v>
      </c>
      <c r="S52" s="37">
        <v>38</v>
      </c>
      <c r="T52" s="164"/>
      <c r="U52" s="44" t="s">
        <v>63</v>
      </c>
      <c r="V52" s="166">
        <v>97.2</v>
      </c>
      <c r="W52" s="66">
        <v>0.56130000000000002</v>
      </c>
      <c r="X52" s="66"/>
      <c r="Y52" s="61">
        <v>145</v>
      </c>
      <c r="Z52" s="1">
        <v>152.5</v>
      </c>
      <c r="AA52" s="32">
        <v>157.5</v>
      </c>
      <c r="AB52" s="29"/>
      <c r="AC52" s="12">
        <v>152.5</v>
      </c>
      <c r="AD52" s="70">
        <f t="shared" ref="AD52" si="55">AC52*W52</f>
        <v>85.598250000000007</v>
      </c>
      <c r="AE52" s="118">
        <v>115</v>
      </c>
      <c r="AF52" s="1">
        <v>120</v>
      </c>
      <c r="AG52" s="1">
        <v>125</v>
      </c>
      <c r="AH52" s="29"/>
      <c r="AI52" s="12">
        <v>125</v>
      </c>
      <c r="AJ52" s="70">
        <f t="shared" ref="AJ52" si="56">AI52*W52</f>
        <v>70.162500000000009</v>
      </c>
      <c r="AK52" s="56">
        <f t="shared" ref="AK52" si="57">AI52+AC52</f>
        <v>277.5</v>
      </c>
      <c r="AL52" s="66">
        <f t="shared" ref="AL52" si="58">AK52*W52</f>
        <v>155.76075</v>
      </c>
      <c r="AM52" s="116">
        <v>160</v>
      </c>
      <c r="AN52" s="59">
        <v>170</v>
      </c>
      <c r="AO52" s="58">
        <v>180</v>
      </c>
      <c r="AP52" s="63"/>
      <c r="AQ52" s="12">
        <v>180</v>
      </c>
      <c r="AR52" s="66">
        <f t="shared" ref="AR52" si="59">AQ52*W52</f>
        <v>101.03400000000001</v>
      </c>
      <c r="AS52" s="69">
        <f t="shared" ref="AS52" si="60">AQ52+AK52</f>
        <v>457.5</v>
      </c>
      <c r="AT52" s="13">
        <f t="shared" ref="AT52" si="61">AS52*W52</f>
        <v>256.79475000000002</v>
      </c>
      <c r="AU52" s="70"/>
    </row>
    <row r="53" spans="1:47" s="53" customFormat="1" ht="24.75" customHeight="1">
      <c r="A53" s="101">
        <v>8</v>
      </c>
      <c r="B53" s="56" t="s">
        <v>161</v>
      </c>
      <c r="C53" s="113" t="s">
        <v>140</v>
      </c>
      <c r="D53" s="1"/>
      <c r="E53" s="61">
        <v>20</v>
      </c>
      <c r="F53" s="101"/>
      <c r="G53" s="62">
        <v>21</v>
      </c>
      <c r="H53" s="61">
        <v>1</v>
      </c>
      <c r="I53" s="61">
        <v>1</v>
      </c>
      <c r="J53" s="101" t="s">
        <v>30</v>
      </c>
      <c r="K53" s="1" t="s">
        <v>31</v>
      </c>
      <c r="L53" s="30" t="s">
        <v>27</v>
      </c>
      <c r="M53" s="170">
        <v>110</v>
      </c>
      <c r="N53" s="44" t="s">
        <v>133</v>
      </c>
      <c r="O53" s="44" t="s">
        <v>134</v>
      </c>
      <c r="P53" s="44" t="s">
        <v>135</v>
      </c>
      <c r="Q53" s="44" t="s">
        <v>85</v>
      </c>
      <c r="R53" s="46">
        <v>24109</v>
      </c>
      <c r="S53" s="37">
        <v>52</v>
      </c>
      <c r="T53" s="164" t="s">
        <v>136</v>
      </c>
      <c r="U53" s="44" t="s">
        <v>63</v>
      </c>
      <c r="V53" s="166">
        <v>108.25</v>
      </c>
      <c r="W53" s="66">
        <v>0.53859999999999997</v>
      </c>
      <c r="X53" s="66">
        <v>0.6673</v>
      </c>
      <c r="Y53" s="73">
        <v>185</v>
      </c>
      <c r="Z53" s="58">
        <v>190</v>
      </c>
      <c r="AA53" s="58">
        <v>200</v>
      </c>
      <c r="AB53" s="37">
        <v>210</v>
      </c>
      <c r="AC53" s="12">
        <v>210</v>
      </c>
      <c r="AD53" s="70">
        <f>AC53*W53</f>
        <v>113.10599999999999</v>
      </c>
      <c r="AE53" s="61">
        <v>135</v>
      </c>
      <c r="AF53" s="1">
        <v>145</v>
      </c>
      <c r="AG53" s="1">
        <v>155</v>
      </c>
      <c r="AH53" s="29"/>
      <c r="AI53" s="12">
        <v>155</v>
      </c>
      <c r="AJ53" s="70">
        <f>AI53*W53</f>
        <v>83.48299999999999</v>
      </c>
      <c r="AK53" s="56">
        <f>AI53+AC53</f>
        <v>365</v>
      </c>
      <c r="AL53" s="66">
        <f>AK53*W53</f>
        <v>196.589</v>
      </c>
      <c r="AM53" s="73">
        <v>190</v>
      </c>
      <c r="AN53" s="58">
        <v>205</v>
      </c>
      <c r="AO53" s="58">
        <v>215</v>
      </c>
      <c r="AP53" s="64"/>
      <c r="AQ53" s="12">
        <v>215</v>
      </c>
      <c r="AR53" s="66">
        <f>AQ53*W53</f>
        <v>115.79899999999999</v>
      </c>
      <c r="AS53" s="69">
        <f>AQ53+AK53</f>
        <v>580</v>
      </c>
      <c r="AT53" s="13">
        <f>AS53*W53</f>
        <v>312.38799999999998</v>
      </c>
      <c r="AU53" s="70">
        <f>AS53*X53</f>
        <v>387.03399999999999</v>
      </c>
    </row>
    <row r="54" spans="1:47" s="53" customFormat="1" ht="15.75" thickBot="1">
      <c r="A54" s="55">
        <v>9</v>
      </c>
      <c r="B54" s="110">
        <v>2</v>
      </c>
      <c r="C54" s="68"/>
      <c r="D54" s="104" t="s">
        <v>60</v>
      </c>
      <c r="E54" s="755">
        <v>24</v>
      </c>
      <c r="F54" s="55" t="s">
        <v>70</v>
      </c>
      <c r="G54" s="675">
        <v>48</v>
      </c>
      <c r="H54" s="67">
        <v>1</v>
      </c>
      <c r="I54" s="111">
        <v>1</v>
      </c>
      <c r="J54" s="55" t="s">
        <v>156</v>
      </c>
      <c r="K54" s="75" t="s">
        <v>31</v>
      </c>
      <c r="L54" s="80" t="s">
        <v>27</v>
      </c>
      <c r="M54" s="104">
        <v>125</v>
      </c>
      <c r="N54" s="81" t="s">
        <v>130</v>
      </c>
      <c r="O54" s="81" t="s">
        <v>131</v>
      </c>
      <c r="P54" s="81" t="s">
        <v>132</v>
      </c>
      <c r="Q54" s="81" t="s">
        <v>85</v>
      </c>
      <c r="R54" s="82">
        <v>37283</v>
      </c>
      <c r="S54" s="75">
        <v>16</v>
      </c>
      <c r="T54" s="344" t="s">
        <v>77</v>
      </c>
      <c r="U54" s="81" t="s">
        <v>63</v>
      </c>
      <c r="V54" s="181">
        <v>119</v>
      </c>
      <c r="W54" s="108">
        <v>0.52790000000000004</v>
      </c>
      <c r="X54" s="108"/>
      <c r="Y54" s="117">
        <v>227.5</v>
      </c>
      <c r="Z54" s="105">
        <v>227.5</v>
      </c>
      <c r="AA54" s="75">
        <v>227.5</v>
      </c>
      <c r="AB54" s="76"/>
      <c r="AC54" s="77">
        <v>227.5</v>
      </c>
      <c r="AD54" s="72">
        <f t="shared" ref="AD54" si="62">AC54*W54</f>
        <v>120.09725</v>
      </c>
      <c r="AE54" s="119">
        <v>140</v>
      </c>
      <c r="AF54" s="75">
        <v>140</v>
      </c>
      <c r="AG54" s="105">
        <v>150</v>
      </c>
      <c r="AH54" s="76"/>
      <c r="AI54" s="77">
        <v>140</v>
      </c>
      <c r="AJ54" s="72">
        <f t="shared" ref="AJ54" si="63">AI54*W54</f>
        <v>73.906000000000006</v>
      </c>
      <c r="AK54" s="110">
        <f t="shared" ref="AK54" si="64">AI54+AC54</f>
        <v>367.5</v>
      </c>
      <c r="AL54" s="108">
        <f t="shared" ref="AL54" si="65">AK54*W54</f>
        <v>194.00325000000001</v>
      </c>
      <c r="AM54" s="74">
        <v>100</v>
      </c>
      <c r="AN54" s="106">
        <v>0</v>
      </c>
      <c r="AO54" s="106">
        <v>0</v>
      </c>
      <c r="AP54" s="107"/>
      <c r="AQ54" s="77">
        <v>100</v>
      </c>
      <c r="AR54" s="108">
        <f t="shared" ref="AR54" si="66">AQ54*W54</f>
        <v>52.790000000000006</v>
      </c>
      <c r="AS54" s="71">
        <f t="shared" ref="AS54" si="67">AQ54+AK54</f>
        <v>467.5</v>
      </c>
      <c r="AT54" s="84">
        <f t="shared" ref="AT54" si="68">AS54*W54</f>
        <v>246.79325000000003</v>
      </c>
      <c r="AU54" s="72"/>
    </row>
    <row r="55" spans="1:47" s="53" customFormat="1">
      <c r="A55" s="671"/>
      <c r="I55" s="208"/>
      <c r="J55" s="153"/>
      <c r="L55" s="35"/>
      <c r="M55" s="171"/>
      <c r="Q55" s="47"/>
      <c r="R55" s="109"/>
      <c r="S55" s="47"/>
      <c r="T55" s="306"/>
      <c r="U55" s="21"/>
      <c r="V55" s="179"/>
      <c r="W55" s="11"/>
      <c r="X55" s="11"/>
      <c r="Y55" s="2"/>
      <c r="AA55" s="9"/>
      <c r="AB55" s="21"/>
      <c r="AC55" s="9"/>
      <c r="AD55" s="11"/>
      <c r="AG55" s="9"/>
      <c r="AH55" s="21"/>
      <c r="AI55" s="9"/>
      <c r="AJ55" s="11"/>
      <c r="AL55" s="11"/>
      <c r="AP55" s="21"/>
      <c r="AR55" s="11"/>
      <c r="AS55" s="9"/>
      <c r="AT55" s="11"/>
      <c r="AU55" s="11"/>
    </row>
    <row r="56" spans="1:47" ht="15" customHeight="1">
      <c r="A56" s="729" t="s">
        <v>348</v>
      </c>
      <c r="B56" s="729"/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29"/>
      <c r="P56" s="729"/>
      <c r="Q56" s="729"/>
    </row>
    <row r="57" spans="1:47">
      <c r="D57" s="44" t="s">
        <v>76</v>
      </c>
      <c r="E57" s="761">
        <v>84</v>
      </c>
      <c r="F57" s="161" t="s">
        <v>172</v>
      </c>
      <c r="G57" s="1"/>
    </row>
    <row r="58" spans="1:47">
      <c r="D58" s="44" t="s">
        <v>170</v>
      </c>
      <c r="E58" s="762"/>
      <c r="F58" s="161" t="s">
        <v>175</v>
      </c>
      <c r="G58" s="1"/>
    </row>
    <row r="59" spans="1:47" ht="30">
      <c r="D59" s="44" t="s">
        <v>117</v>
      </c>
      <c r="E59" s="762"/>
      <c r="F59" s="161" t="s">
        <v>102</v>
      </c>
      <c r="G59" s="230">
        <v>156</v>
      </c>
    </row>
    <row r="60" spans="1:47">
      <c r="D60" s="44" t="s">
        <v>230</v>
      </c>
      <c r="E60" s="762"/>
      <c r="F60" s="161" t="s">
        <v>215</v>
      </c>
      <c r="G60" s="1"/>
    </row>
    <row r="61" spans="1:47">
      <c r="D61" s="44" t="s">
        <v>80</v>
      </c>
      <c r="E61" s="761">
        <v>17</v>
      </c>
      <c r="F61" s="161" t="s">
        <v>105</v>
      </c>
      <c r="G61" s="1"/>
    </row>
    <row r="62" spans="1:47">
      <c r="D62" s="44" t="s">
        <v>61</v>
      </c>
      <c r="E62" s="761">
        <v>34</v>
      </c>
      <c r="F62" s="161" t="s">
        <v>69</v>
      </c>
      <c r="G62" s="230">
        <v>41</v>
      </c>
    </row>
    <row r="63" spans="1:47">
      <c r="D63" s="44" t="s">
        <v>214</v>
      </c>
      <c r="E63" s="762"/>
      <c r="F63" s="161" t="s">
        <v>70</v>
      </c>
      <c r="G63" s="230">
        <v>60</v>
      </c>
    </row>
    <row r="64" spans="1:47">
      <c r="D64" s="44" t="s">
        <v>304</v>
      </c>
      <c r="E64" s="762"/>
      <c r="F64" s="161" t="s">
        <v>103</v>
      </c>
      <c r="G64" s="230">
        <v>17</v>
      </c>
    </row>
    <row r="65" spans="4:7">
      <c r="D65" s="45" t="s">
        <v>60</v>
      </c>
      <c r="E65" s="761">
        <v>36</v>
      </c>
      <c r="F65" s="163" t="s">
        <v>149</v>
      </c>
      <c r="G65" s="1"/>
    </row>
    <row r="66" spans="4:7">
      <c r="D66" s="44" t="s">
        <v>98</v>
      </c>
      <c r="E66" s="762"/>
      <c r="F66" s="161" t="s">
        <v>68</v>
      </c>
      <c r="G66" s="230">
        <v>48</v>
      </c>
    </row>
    <row r="67" spans="4:7">
      <c r="D67" s="44" t="s">
        <v>237</v>
      </c>
      <c r="E67" s="762"/>
      <c r="F67" s="161" t="s">
        <v>104</v>
      </c>
      <c r="G67" s="230">
        <v>54</v>
      </c>
    </row>
    <row r="68" spans="4:7">
      <c r="F68" s="1" t="s">
        <v>199</v>
      </c>
      <c r="G68" s="1"/>
    </row>
    <row r="69" spans="4:7">
      <c r="F69" s="161" t="s">
        <v>257</v>
      </c>
      <c r="G69" s="1"/>
    </row>
  </sheetData>
  <sortState ref="D220:BL331">
    <sortCondition ref="M220:M331"/>
    <sortCondition ref="T220:T331"/>
    <sortCondition descending="1" ref="AS220:AS331"/>
    <sortCondition ref="V220:V331"/>
  </sortState>
  <mergeCells count="40">
    <mergeCell ref="A3:A4"/>
    <mergeCell ref="N39:P39"/>
    <mergeCell ref="N26:P26"/>
    <mergeCell ref="N20:P20"/>
    <mergeCell ref="N45:P45"/>
    <mergeCell ref="F3:F4"/>
    <mergeCell ref="G3:G4"/>
    <mergeCell ref="I3:I4"/>
    <mergeCell ref="R3:R4"/>
    <mergeCell ref="N10:P10"/>
    <mergeCell ref="N5:P5"/>
    <mergeCell ref="AV3:AV4"/>
    <mergeCell ref="AW3:AW4"/>
    <mergeCell ref="W3:W4"/>
    <mergeCell ref="Y3:AD3"/>
    <mergeCell ref="AE3:AJ3"/>
    <mergeCell ref="AK3:AL3"/>
    <mergeCell ref="AM3:AR3"/>
    <mergeCell ref="X3:X4"/>
    <mergeCell ref="AT4:AT5"/>
    <mergeCell ref="AU4:AU5"/>
    <mergeCell ref="AS4:AS5"/>
    <mergeCell ref="AS3:AU3"/>
    <mergeCell ref="V3:V4"/>
    <mergeCell ref="U3:U4"/>
    <mergeCell ref="O3:O4"/>
    <mergeCell ref="P3:P4"/>
    <mergeCell ref="S3:S4"/>
    <mergeCell ref="B3:B4"/>
    <mergeCell ref="C3:C4"/>
    <mergeCell ref="Q3:Q4"/>
    <mergeCell ref="D3:D4"/>
    <mergeCell ref="E3:E4"/>
    <mergeCell ref="J3:J4"/>
    <mergeCell ref="H3:H4"/>
    <mergeCell ref="K3:K4"/>
    <mergeCell ref="L3:L4"/>
    <mergeCell ref="M3:M4"/>
    <mergeCell ref="N3:N4"/>
    <mergeCell ref="T3:T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opLeftCell="A10" zoomScale="85" zoomScaleNormal="85" workbookViewId="0">
      <selection activeCell="AH35" sqref="AH35"/>
    </sheetView>
  </sheetViews>
  <sheetFormatPr defaultRowHeight="12.75"/>
  <cols>
    <col min="1" max="1" width="6.7109375" style="671" customWidth="1"/>
    <col min="2" max="2" width="10.140625" style="6" customWidth="1"/>
    <col min="3" max="3" width="21" style="6" customWidth="1"/>
    <col min="4" max="4" width="6.7109375" style="6" customWidth="1"/>
    <col min="5" max="5" width="17.5703125" style="6" customWidth="1"/>
    <col min="6" max="6" width="7" style="6" customWidth="1"/>
    <col min="7" max="7" width="6.85546875" style="6" customWidth="1"/>
    <col min="8" max="8" width="10.5703125" style="208" customWidth="1"/>
    <col min="9" max="9" width="18.85546875" style="6" customWidth="1"/>
    <col min="10" max="10" width="7.140625" style="6" customWidth="1"/>
    <col min="11" max="11" width="10" style="6" customWidth="1"/>
    <col min="12" max="12" width="7.42578125" style="6" customWidth="1"/>
    <col min="13" max="15" width="19.7109375" style="6" customWidth="1"/>
    <col min="16" max="16" width="13.5703125" style="48" customWidth="1"/>
    <col min="17" max="17" width="13.28515625" style="7" bestFit="1" customWidth="1"/>
    <col min="18" max="18" width="8.5703125" style="48" customWidth="1"/>
    <col min="19" max="19" width="16.140625" style="11" customWidth="1"/>
    <col min="20" max="20" width="15" style="21" customWidth="1"/>
    <col min="21" max="21" width="9.5703125" style="7" customWidth="1"/>
    <col min="22" max="23" width="8.28515625" style="11" customWidth="1"/>
    <col min="24" max="24" width="6.7109375" style="2" bestFit="1" customWidth="1"/>
    <col min="25" max="25" width="6.7109375" style="6" bestFit="1" customWidth="1"/>
    <col min="26" max="26" width="6.7109375" style="9" bestFit="1" customWidth="1"/>
    <col min="27" max="27" width="2" style="21" bestFit="1" customWidth="1"/>
    <col min="28" max="28" width="7.85546875" style="9" bestFit="1" customWidth="1"/>
    <col min="29" max="29" width="10.5703125" style="11" bestFit="1" customWidth="1"/>
    <col min="30" max="31" width="6.7109375" style="6" bestFit="1" customWidth="1"/>
    <col min="32" max="32" width="6.7109375" style="9" bestFit="1" customWidth="1"/>
    <col min="33" max="33" width="2" style="21" bestFit="1" customWidth="1"/>
    <col min="34" max="34" width="7.7109375" style="9" bestFit="1" customWidth="1"/>
    <col min="35" max="35" width="9.28515625" style="11" hidden="1" customWidth="1"/>
    <col min="36" max="36" width="7.42578125" style="6" hidden="1" customWidth="1"/>
    <col min="37" max="37" width="9.28515625" style="11" hidden="1" customWidth="1"/>
    <col min="38" max="40" width="6.7109375" style="6" bestFit="1" customWidth="1"/>
    <col min="41" max="41" width="2" style="21" customWidth="1"/>
    <col min="42" max="42" width="7.7109375" style="6" bestFit="1" customWidth="1"/>
    <col min="43" max="43" width="11" style="11" customWidth="1"/>
    <col min="44" max="44" width="11.140625" style="9" customWidth="1"/>
    <col min="45" max="45" width="12.7109375" style="11" bestFit="1" customWidth="1"/>
    <col min="46" max="46" width="15" style="11" bestFit="1" customWidth="1"/>
    <col min="47" max="16384" width="9.140625" style="6"/>
  </cols>
  <sheetData>
    <row r="1" spans="1:48" ht="20.25">
      <c r="C1" s="3"/>
      <c r="J1" s="16" t="s">
        <v>162</v>
      </c>
      <c r="K1" s="3"/>
      <c r="L1" s="3"/>
      <c r="M1" s="3"/>
      <c r="N1" s="3"/>
      <c r="O1" s="3"/>
      <c r="Q1" s="4"/>
      <c r="S1" s="48"/>
      <c r="T1" s="47"/>
      <c r="U1" s="49"/>
      <c r="V1" s="15"/>
      <c r="W1" s="15"/>
      <c r="X1" s="14"/>
      <c r="Y1" s="3"/>
      <c r="Z1" s="3"/>
      <c r="AA1" s="5"/>
      <c r="AB1" s="3"/>
      <c r="AC1" s="15"/>
      <c r="AD1" s="3"/>
      <c r="AE1" s="3"/>
      <c r="AF1" s="17"/>
    </row>
    <row r="2" spans="1:48" ht="21" thickBot="1">
      <c r="C2" s="3"/>
      <c r="G2" s="6" t="s">
        <v>23</v>
      </c>
      <c r="H2" s="208" t="s">
        <v>23</v>
      </c>
      <c r="J2" s="16" t="s">
        <v>163</v>
      </c>
      <c r="K2" s="3"/>
      <c r="L2" s="3"/>
      <c r="M2" s="3"/>
      <c r="N2" s="3"/>
      <c r="O2" s="3"/>
      <c r="P2" s="51"/>
      <c r="R2" s="51"/>
      <c r="S2" s="16"/>
      <c r="T2" s="50"/>
      <c r="U2" s="4"/>
      <c r="V2" s="15"/>
      <c r="W2" s="15"/>
      <c r="X2" s="14"/>
      <c r="Y2" s="3"/>
      <c r="Z2" s="3"/>
      <c r="AA2" s="5"/>
      <c r="AB2" s="3"/>
      <c r="AC2" s="15"/>
      <c r="AD2" s="3"/>
      <c r="AE2" s="3"/>
      <c r="AF2" s="17"/>
    </row>
    <row r="3" spans="1:48" ht="12.75" customHeight="1">
      <c r="A3" s="858" t="s">
        <v>347</v>
      </c>
      <c r="B3" s="858" t="s">
        <v>150</v>
      </c>
      <c r="C3" s="842" t="s">
        <v>19</v>
      </c>
      <c r="D3" s="854" t="s">
        <v>71</v>
      </c>
      <c r="E3" s="842" t="s">
        <v>22</v>
      </c>
      <c r="F3" s="854" t="s">
        <v>72</v>
      </c>
      <c r="G3" s="842" t="s">
        <v>333</v>
      </c>
      <c r="H3" s="803" t="s">
        <v>345</v>
      </c>
      <c r="I3" s="854" t="s">
        <v>9</v>
      </c>
      <c r="J3" s="856" t="s">
        <v>20</v>
      </c>
      <c r="K3" s="844" t="s">
        <v>21</v>
      </c>
      <c r="L3" s="844" t="s">
        <v>2</v>
      </c>
      <c r="M3" s="844" t="s">
        <v>45</v>
      </c>
      <c r="N3" s="844" t="s">
        <v>46</v>
      </c>
      <c r="O3" s="844" t="s">
        <v>47</v>
      </c>
      <c r="P3" s="852" t="s">
        <v>84</v>
      </c>
      <c r="Q3" s="844" t="s">
        <v>7</v>
      </c>
      <c r="R3" s="852" t="s">
        <v>65</v>
      </c>
      <c r="S3" s="844" t="s">
        <v>4</v>
      </c>
      <c r="T3" s="844" t="s">
        <v>44</v>
      </c>
      <c r="U3" s="846" t="s">
        <v>1</v>
      </c>
      <c r="V3" s="848" t="s">
        <v>270</v>
      </c>
      <c r="W3" s="850" t="s">
        <v>271</v>
      </c>
      <c r="X3" s="827" t="s">
        <v>10</v>
      </c>
      <c r="Y3" s="825"/>
      <c r="Z3" s="825"/>
      <c r="AA3" s="825"/>
      <c r="AB3" s="825"/>
      <c r="AC3" s="826"/>
      <c r="AD3" s="824" t="s">
        <v>5</v>
      </c>
      <c r="AE3" s="825"/>
      <c r="AF3" s="825"/>
      <c r="AG3" s="825"/>
      <c r="AH3" s="825"/>
      <c r="AI3" s="826"/>
      <c r="AJ3" s="827" t="s">
        <v>11</v>
      </c>
      <c r="AK3" s="828"/>
      <c r="AL3" s="824" t="s">
        <v>12</v>
      </c>
      <c r="AM3" s="825"/>
      <c r="AN3" s="825"/>
      <c r="AO3" s="825"/>
      <c r="AP3" s="825"/>
      <c r="AQ3" s="826"/>
      <c r="AR3" s="860" t="s">
        <v>13</v>
      </c>
      <c r="AS3" s="861"/>
      <c r="AT3" s="862"/>
      <c r="AU3" s="821"/>
      <c r="AV3" s="821"/>
    </row>
    <row r="4" spans="1:48" s="8" customFormat="1" ht="23.25" customHeight="1" thickBot="1">
      <c r="A4" s="859"/>
      <c r="B4" s="859"/>
      <c r="C4" s="843"/>
      <c r="D4" s="855"/>
      <c r="E4" s="843"/>
      <c r="F4" s="855"/>
      <c r="G4" s="843"/>
      <c r="H4" s="804"/>
      <c r="I4" s="855"/>
      <c r="J4" s="857"/>
      <c r="K4" s="845"/>
      <c r="L4" s="845"/>
      <c r="M4" s="845"/>
      <c r="N4" s="845"/>
      <c r="O4" s="845"/>
      <c r="P4" s="853"/>
      <c r="Q4" s="845"/>
      <c r="R4" s="853"/>
      <c r="S4" s="845"/>
      <c r="T4" s="845"/>
      <c r="U4" s="847"/>
      <c r="V4" s="849"/>
      <c r="W4" s="851"/>
      <c r="X4" s="110">
        <v>1</v>
      </c>
      <c r="Y4" s="366">
        <v>2</v>
      </c>
      <c r="Z4" s="366">
        <v>3</v>
      </c>
      <c r="AA4" s="75">
        <v>4</v>
      </c>
      <c r="AB4" s="75" t="s">
        <v>6</v>
      </c>
      <c r="AC4" s="72" t="s">
        <v>0</v>
      </c>
      <c r="AD4" s="111">
        <v>1</v>
      </c>
      <c r="AE4" s="75">
        <v>2</v>
      </c>
      <c r="AF4" s="75">
        <v>3</v>
      </c>
      <c r="AG4" s="75">
        <v>4</v>
      </c>
      <c r="AH4" s="75" t="s">
        <v>6</v>
      </c>
      <c r="AI4" s="72" t="s">
        <v>0</v>
      </c>
      <c r="AJ4" s="110" t="s">
        <v>14</v>
      </c>
      <c r="AK4" s="108" t="s">
        <v>0</v>
      </c>
      <c r="AL4" s="111">
        <v>1</v>
      </c>
      <c r="AM4" s="366">
        <v>2</v>
      </c>
      <c r="AN4" s="75">
        <v>3</v>
      </c>
      <c r="AO4" s="75">
        <v>4</v>
      </c>
      <c r="AP4" s="75" t="s">
        <v>6</v>
      </c>
      <c r="AQ4" s="72" t="s">
        <v>0</v>
      </c>
      <c r="AR4" s="111" t="s">
        <v>15</v>
      </c>
      <c r="AS4" s="72" t="s">
        <v>270</v>
      </c>
      <c r="AT4" s="72" t="s">
        <v>271</v>
      </c>
      <c r="AU4" s="821"/>
      <c r="AV4" s="821"/>
    </row>
    <row r="5" spans="1:48" s="53" customFormat="1" ht="8.2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304"/>
      <c r="L5" s="169"/>
      <c r="M5" s="169"/>
      <c r="N5" s="169"/>
      <c r="O5" s="169"/>
      <c r="P5" s="177"/>
      <c r="Q5" s="305"/>
      <c r="R5" s="177"/>
      <c r="S5" s="306"/>
      <c r="T5" s="307"/>
      <c r="U5" s="179"/>
      <c r="V5" s="308"/>
      <c r="W5" s="308"/>
      <c r="X5" s="309"/>
      <c r="Y5" s="309"/>
      <c r="Z5" s="309"/>
      <c r="AA5" s="306"/>
      <c r="AB5" s="310"/>
      <c r="AC5" s="308"/>
      <c r="AD5" s="169"/>
      <c r="AE5" s="169"/>
      <c r="AF5" s="169"/>
      <c r="AG5" s="306"/>
      <c r="AH5" s="311"/>
      <c r="AI5" s="308"/>
      <c r="AJ5" s="169"/>
      <c r="AK5" s="308"/>
      <c r="AL5" s="169"/>
      <c r="AM5" s="169"/>
      <c r="AN5" s="169"/>
      <c r="AO5" s="306"/>
      <c r="AP5" s="169"/>
      <c r="AQ5" s="308"/>
      <c r="AR5" s="311"/>
      <c r="AS5" s="308"/>
      <c r="AT5" s="308"/>
    </row>
    <row r="6" spans="1:48" s="53" customFormat="1" ht="15.75" thickBot="1">
      <c r="A6" s="169"/>
      <c r="B6" s="169"/>
      <c r="C6" s="311"/>
      <c r="D6" s="169"/>
      <c r="E6" s="169"/>
      <c r="F6" s="169"/>
      <c r="G6" s="169"/>
      <c r="H6" s="169"/>
      <c r="I6" s="169"/>
      <c r="J6" s="169"/>
      <c r="K6" s="304"/>
      <c r="L6" s="169"/>
      <c r="M6" s="841" t="s">
        <v>327</v>
      </c>
      <c r="N6" s="841"/>
      <c r="O6" s="841"/>
      <c r="P6" s="177"/>
      <c r="Q6" s="305"/>
      <c r="R6" s="177"/>
      <c r="S6" s="306"/>
      <c r="T6" s="307"/>
      <c r="U6" s="179"/>
      <c r="V6" s="308"/>
      <c r="W6" s="308"/>
      <c r="X6" s="312"/>
      <c r="Y6" s="169"/>
      <c r="Z6" s="169"/>
      <c r="AA6" s="306"/>
      <c r="AB6" s="311"/>
      <c r="AC6" s="308"/>
      <c r="AD6" s="169"/>
      <c r="AE6" s="169"/>
      <c r="AF6" s="169"/>
      <c r="AG6" s="306"/>
      <c r="AH6" s="311"/>
      <c r="AI6" s="308"/>
      <c r="AJ6" s="169"/>
      <c r="AK6" s="308"/>
      <c r="AL6" s="169"/>
      <c r="AM6" s="169"/>
      <c r="AN6" s="169"/>
      <c r="AO6" s="306"/>
      <c r="AP6" s="169"/>
      <c r="AQ6" s="308"/>
      <c r="AR6" s="311"/>
      <c r="AS6" s="308"/>
      <c r="AT6" s="308"/>
    </row>
    <row r="7" spans="1:48" ht="15">
      <c r="A7" s="702">
        <v>1</v>
      </c>
      <c r="B7" s="699" t="s">
        <v>106</v>
      </c>
      <c r="C7" s="313" t="s">
        <v>98</v>
      </c>
      <c r="D7" s="314">
        <v>12</v>
      </c>
      <c r="E7" s="315" t="s">
        <v>105</v>
      </c>
      <c r="F7" s="314">
        <v>12</v>
      </c>
      <c r="G7" s="315">
        <v>1</v>
      </c>
      <c r="H7" s="315"/>
      <c r="I7" s="314"/>
      <c r="J7" s="316" t="s">
        <v>24</v>
      </c>
      <c r="K7" s="317" t="s">
        <v>27</v>
      </c>
      <c r="L7" s="318">
        <v>82.5</v>
      </c>
      <c r="M7" s="319" t="s">
        <v>95</v>
      </c>
      <c r="N7" s="319" t="s">
        <v>96</v>
      </c>
      <c r="O7" s="319" t="s">
        <v>97</v>
      </c>
      <c r="P7" s="319" t="s">
        <v>86</v>
      </c>
      <c r="Q7" s="320" t="s">
        <v>99</v>
      </c>
      <c r="R7" s="321">
        <v>27</v>
      </c>
      <c r="S7" s="322"/>
      <c r="T7" s="319" t="s">
        <v>63</v>
      </c>
      <c r="U7" s="367">
        <v>82.5</v>
      </c>
      <c r="V7" s="373">
        <v>0.61929999999999996</v>
      </c>
      <c r="W7" s="323"/>
      <c r="X7" s="370">
        <v>190</v>
      </c>
      <c r="Y7" s="318">
        <v>200</v>
      </c>
      <c r="Z7" s="318">
        <v>210</v>
      </c>
      <c r="AA7" s="324"/>
      <c r="AB7" s="325">
        <v>210</v>
      </c>
      <c r="AC7" s="323">
        <f t="shared" ref="AC7" si="0">AB7*V7</f>
        <v>130.053</v>
      </c>
      <c r="AD7" s="315"/>
      <c r="AE7" s="318"/>
      <c r="AF7" s="325"/>
      <c r="AG7" s="324"/>
      <c r="AH7" s="325"/>
      <c r="AI7" s="323">
        <f t="shared" ref="AI7" si="1">AH7*V7</f>
        <v>0</v>
      </c>
      <c r="AJ7" s="316">
        <f t="shared" ref="AJ7" si="2">AH7+AB7</f>
        <v>210</v>
      </c>
      <c r="AK7" s="326">
        <f t="shared" ref="AK7" si="3">AJ7*V7</f>
        <v>130.053</v>
      </c>
      <c r="AL7" s="315"/>
      <c r="AM7" s="318"/>
      <c r="AN7" s="318"/>
      <c r="AO7" s="324"/>
      <c r="AP7" s="318"/>
      <c r="AQ7" s="323"/>
      <c r="AR7" s="327">
        <f t="shared" ref="AR7" si="4">AP7+AJ7</f>
        <v>210</v>
      </c>
      <c r="AS7" s="323">
        <f>AR7*V7</f>
        <v>130.053</v>
      </c>
      <c r="AT7" s="323"/>
    </row>
    <row r="8" spans="1:48" ht="15">
      <c r="A8" s="703">
        <v>2</v>
      </c>
      <c r="B8" s="700">
        <v>2</v>
      </c>
      <c r="C8" s="328" t="s">
        <v>61</v>
      </c>
      <c r="D8" s="173">
        <v>12</v>
      </c>
      <c r="E8" s="172"/>
      <c r="F8" s="173">
        <v>12</v>
      </c>
      <c r="G8" s="172">
        <v>1</v>
      </c>
      <c r="H8" s="172">
        <v>1</v>
      </c>
      <c r="I8" s="173"/>
      <c r="J8" s="329" t="s">
        <v>24</v>
      </c>
      <c r="K8" s="162" t="s">
        <v>27</v>
      </c>
      <c r="L8" s="161">
        <v>90</v>
      </c>
      <c r="M8" s="164" t="s">
        <v>88</v>
      </c>
      <c r="N8" s="164" t="s">
        <v>89</v>
      </c>
      <c r="O8" s="164" t="s">
        <v>90</v>
      </c>
      <c r="P8" s="330" t="s">
        <v>85</v>
      </c>
      <c r="Q8" s="331">
        <v>27810</v>
      </c>
      <c r="R8" s="332">
        <v>42</v>
      </c>
      <c r="S8" s="164" t="s">
        <v>91</v>
      </c>
      <c r="T8" s="164" t="s">
        <v>63</v>
      </c>
      <c r="U8" s="368">
        <v>88.9</v>
      </c>
      <c r="V8" s="374">
        <v>0.5897</v>
      </c>
      <c r="W8" s="333">
        <v>0.59499999999999997</v>
      </c>
      <c r="X8" s="329">
        <v>165</v>
      </c>
      <c r="Y8" s="161">
        <v>177.5</v>
      </c>
      <c r="Z8" s="334">
        <v>190</v>
      </c>
      <c r="AA8" s="165"/>
      <c r="AB8" s="168">
        <v>177.5</v>
      </c>
      <c r="AC8" s="333">
        <f>AB8*V8</f>
        <v>104.67175</v>
      </c>
      <c r="AD8" s="172"/>
      <c r="AE8" s="161"/>
      <c r="AF8" s="335"/>
      <c r="AG8" s="165"/>
      <c r="AH8" s="168"/>
      <c r="AI8" s="333">
        <f>AH8*V8</f>
        <v>0</v>
      </c>
      <c r="AJ8" s="329">
        <f>AH8+AB8</f>
        <v>177.5</v>
      </c>
      <c r="AK8" s="336">
        <f>AJ8*V8</f>
        <v>104.67175</v>
      </c>
      <c r="AL8" s="172"/>
      <c r="AM8" s="161"/>
      <c r="AN8" s="337"/>
      <c r="AO8" s="165"/>
      <c r="AP8" s="161"/>
      <c r="AQ8" s="333"/>
      <c r="AR8" s="338">
        <f>AP8+AJ8</f>
        <v>177.5</v>
      </c>
      <c r="AS8" s="333">
        <f>AR8*V8</f>
        <v>104.67175</v>
      </c>
      <c r="AT8" s="333">
        <f>AR8*W8</f>
        <v>105.6125</v>
      </c>
    </row>
    <row r="9" spans="1:48" ht="15">
      <c r="A9" s="703">
        <v>3</v>
      </c>
      <c r="B9" s="700"/>
      <c r="C9" s="328" t="s">
        <v>98</v>
      </c>
      <c r="D9" s="173"/>
      <c r="E9" s="172" t="s">
        <v>105</v>
      </c>
      <c r="F9" s="173"/>
      <c r="G9" s="172"/>
      <c r="H9" s="172"/>
      <c r="I9" s="173"/>
      <c r="J9" s="329" t="s">
        <v>24</v>
      </c>
      <c r="K9" s="162" t="s">
        <v>27</v>
      </c>
      <c r="L9" s="161">
        <v>100</v>
      </c>
      <c r="M9" s="164" t="s">
        <v>113</v>
      </c>
      <c r="N9" s="164" t="s">
        <v>74</v>
      </c>
      <c r="O9" s="164" t="s">
        <v>114</v>
      </c>
      <c r="P9" s="164" t="s">
        <v>86</v>
      </c>
      <c r="Q9" s="331">
        <v>31840</v>
      </c>
      <c r="R9" s="332">
        <v>31</v>
      </c>
      <c r="S9" s="164"/>
      <c r="T9" s="164" t="s">
        <v>63</v>
      </c>
      <c r="U9" s="368">
        <v>96.3</v>
      </c>
      <c r="V9" s="374">
        <v>0.56389999999999996</v>
      </c>
      <c r="W9" s="333"/>
      <c r="X9" s="371">
        <v>230</v>
      </c>
      <c r="Y9" s="161">
        <v>0</v>
      </c>
      <c r="Z9" s="161">
        <v>0</v>
      </c>
      <c r="AA9" s="165"/>
      <c r="AB9" s="168">
        <v>0</v>
      </c>
      <c r="AC9" s="333">
        <f t="shared" ref="AC9:AC11" si="5">AB9*V9</f>
        <v>0</v>
      </c>
      <c r="AD9" s="172"/>
      <c r="AE9" s="161"/>
      <c r="AF9" s="335"/>
      <c r="AG9" s="165"/>
      <c r="AH9" s="168"/>
      <c r="AI9" s="333">
        <f t="shared" ref="AI9:AI11" si="6">AH9*V9</f>
        <v>0</v>
      </c>
      <c r="AJ9" s="329">
        <f t="shared" ref="AJ9:AJ11" si="7">AH9+AB9</f>
        <v>0</v>
      </c>
      <c r="AK9" s="336">
        <f t="shared" ref="AK9:AK11" si="8">AJ9*V9</f>
        <v>0</v>
      </c>
      <c r="AL9" s="172"/>
      <c r="AM9" s="161"/>
      <c r="AN9" s="337"/>
      <c r="AO9" s="165"/>
      <c r="AP9" s="161"/>
      <c r="AQ9" s="333"/>
      <c r="AR9" s="338">
        <f t="shared" ref="AR9:AR11" si="9">AP9+AJ9</f>
        <v>0</v>
      </c>
      <c r="AS9" s="333">
        <f t="shared" ref="AS9" si="10">AR9*V9</f>
        <v>0</v>
      </c>
      <c r="AT9" s="333"/>
    </row>
    <row r="10" spans="1:48" ht="15">
      <c r="A10" s="703">
        <v>4</v>
      </c>
      <c r="B10" s="700">
        <v>2</v>
      </c>
      <c r="C10" s="328"/>
      <c r="D10" s="173">
        <v>21</v>
      </c>
      <c r="E10" s="328" t="s">
        <v>68</v>
      </c>
      <c r="F10" s="173">
        <v>27</v>
      </c>
      <c r="G10" s="172">
        <v>2</v>
      </c>
      <c r="H10" s="172">
        <v>1</v>
      </c>
      <c r="I10" s="173" t="s">
        <v>157</v>
      </c>
      <c r="J10" s="329" t="s">
        <v>24</v>
      </c>
      <c r="K10" s="162" t="s">
        <v>27</v>
      </c>
      <c r="L10" s="161">
        <v>110</v>
      </c>
      <c r="M10" s="164" t="s">
        <v>92</v>
      </c>
      <c r="N10" s="164" t="s">
        <v>111</v>
      </c>
      <c r="O10" s="164" t="s">
        <v>112</v>
      </c>
      <c r="P10" s="164" t="s">
        <v>86</v>
      </c>
      <c r="Q10" s="331">
        <v>26894</v>
      </c>
      <c r="R10" s="332">
        <v>44</v>
      </c>
      <c r="S10" s="164" t="s">
        <v>91</v>
      </c>
      <c r="T10" s="164" t="s">
        <v>63</v>
      </c>
      <c r="U10" s="368">
        <v>101.75</v>
      </c>
      <c r="V10" s="374">
        <v>0.55000000000000004</v>
      </c>
      <c r="W10" s="333">
        <v>0.56710000000000005</v>
      </c>
      <c r="X10" s="329">
        <v>160</v>
      </c>
      <c r="Y10" s="161">
        <v>180</v>
      </c>
      <c r="Z10" s="161">
        <v>195</v>
      </c>
      <c r="AA10" s="165"/>
      <c r="AB10" s="168">
        <v>195</v>
      </c>
      <c r="AC10" s="333">
        <f>AB10*V10</f>
        <v>107.25000000000001</v>
      </c>
      <c r="AD10" s="172"/>
      <c r="AE10" s="161"/>
      <c r="AF10" s="168"/>
      <c r="AG10" s="165"/>
      <c r="AH10" s="168"/>
      <c r="AI10" s="333">
        <f>AH10*V10</f>
        <v>0</v>
      </c>
      <c r="AJ10" s="329">
        <f>AH10+AB10</f>
        <v>195</v>
      </c>
      <c r="AK10" s="336">
        <f>AJ10*V10</f>
        <v>107.25000000000001</v>
      </c>
      <c r="AL10" s="172"/>
      <c r="AM10" s="161"/>
      <c r="AN10" s="161"/>
      <c r="AO10" s="165"/>
      <c r="AP10" s="161"/>
      <c r="AQ10" s="333"/>
      <c r="AR10" s="338">
        <f>AP10+AJ10</f>
        <v>195</v>
      </c>
      <c r="AS10" s="333">
        <f>AR10*V10</f>
        <v>107.25000000000001</v>
      </c>
      <c r="AT10" s="333">
        <f>AR10*W10</f>
        <v>110.58450000000001</v>
      </c>
    </row>
    <row r="11" spans="1:48" ht="28.5">
      <c r="A11" s="703">
        <v>5</v>
      </c>
      <c r="B11" s="700" t="s">
        <v>106</v>
      </c>
      <c r="C11" s="328" t="s">
        <v>117</v>
      </c>
      <c r="D11" s="757">
        <v>20</v>
      </c>
      <c r="E11" s="172"/>
      <c r="F11" s="725">
        <v>21</v>
      </c>
      <c r="G11" s="172">
        <v>1</v>
      </c>
      <c r="H11" s="172">
        <v>1</v>
      </c>
      <c r="I11" s="173" t="s">
        <v>30</v>
      </c>
      <c r="J11" s="329" t="s">
        <v>24</v>
      </c>
      <c r="K11" s="162" t="s">
        <v>27</v>
      </c>
      <c r="L11" s="161">
        <v>110</v>
      </c>
      <c r="M11" s="164" t="s">
        <v>115</v>
      </c>
      <c r="N11" s="164" t="s">
        <v>116</v>
      </c>
      <c r="O11" s="164" t="s">
        <v>114</v>
      </c>
      <c r="P11" s="330" t="s">
        <v>85</v>
      </c>
      <c r="Q11" s="331" t="s">
        <v>118</v>
      </c>
      <c r="R11" s="332">
        <v>23</v>
      </c>
      <c r="S11" s="164" t="s">
        <v>64</v>
      </c>
      <c r="T11" s="164" t="s">
        <v>63</v>
      </c>
      <c r="U11" s="368">
        <v>107.6</v>
      </c>
      <c r="V11" s="374">
        <v>0.53959999999999997</v>
      </c>
      <c r="W11" s="333"/>
      <c r="X11" s="329">
        <v>240</v>
      </c>
      <c r="Y11" s="161">
        <v>245</v>
      </c>
      <c r="Z11" s="334">
        <v>255</v>
      </c>
      <c r="AA11" s="165"/>
      <c r="AB11" s="168">
        <v>245</v>
      </c>
      <c r="AC11" s="333">
        <f t="shared" si="5"/>
        <v>132.202</v>
      </c>
      <c r="AD11" s="172"/>
      <c r="AE11" s="161"/>
      <c r="AF11" s="168"/>
      <c r="AG11" s="165"/>
      <c r="AH11" s="168"/>
      <c r="AI11" s="333">
        <f t="shared" si="6"/>
        <v>0</v>
      </c>
      <c r="AJ11" s="329">
        <f t="shared" si="7"/>
        <v>245</v>
      </c>
      <c r="AK11" s="336">
        <f t="shared" si="8"/>
        <v>132.202</v>
      </c>
      <c r="AL11" s="172"/>
      <c r="AM11" s="161"/>
      <c r="AN11" s="161"/>
      <c r="AO11" s="165"/>
      <c r="AP11" s="161"/>
      <c r="AQ11" s="333"/>
      <c r="AR11" s="338">
        <f t="shared" si="9"/>
        <v>245</v>
      </c>
      <c r="AS11" s="333">
        <f>AR11*V11</f>
        <v>132.202</v>
      </c>
      <c r="AT11" s="333"/>
    </row>
    <row r="12" spans="1:48" ht="15">
      <c r="A12" s="703">
        <v>6</v>
      </c>
      <c r="B12" s="700" t="s">
        <v>106</v>
      </c>
      <c r="C12" s="328"/>
      <c r="D12" s="173">
        <v>24</v>
      </c>
      <c r="E12" s="172"/>
      <c r="F12" s="173">
        <v>48</v>
      </c>
      <c r="G12" s="172">
        <v>1</v>
      </c>
      <c r="H12" s="172">
        <v>1</v>
      </c>
      <c r="I12" s="173" t="s">
        <v>158</v>
      </c>
      <c r="J12" s="329" t="s">
        <v>24</v>
      </c>
      <c r="K12" s="162" t="s">
        <v>27</v>
      </c>
      <c r="L12" s="161">
        <v>125</v>
      </c>
      <c r="M12" s="164" t="s">
        <v>107</v>
      </c>
      <c r="N12" s="164" t="s">
        <v>108</v>
      </c>
      <c r="O12" s="164" t="s">
        <v>109</v>
      </c>
      <c r="P12" s="164" t="s">
        <v>110</v>
      </c>
      <c r="Q12" s="331">
        <v>27023</v>
      </c>
      <c r="R12" s="332">
        <v>44</v>
      </c>
      <c r="S12" s="164" t="s">
        <v>91</v>
      </c>
      <c r="T12" s="164" t="s">
        <v>63</v>
      </c>
      <c r="U12" s="368">
        <v>120</v>
      </c>
      <c r="V12" s="374">
        <v>0.52700000000000002</v>
      </c>
      <c r="W12" s="333">
        <v>0.54330000000000001</v>
      </c>
      <c r="X12" s="329">
        <v>235</v>
      </c>
      <c r="Y12" s="161">
        <v>247.5</v>
      </c>
      <c r="Z12" s="161">
        <v>255</v>
      </c>
      <c r="AA12" s="165"/>
      <c r="AB12" s="168">
        <v>255</v>
      </c>
      <c r="AC12" s="333">
        <f>AB12*V12</f>
        <v>134.38500000000002</v>
      </c>
      <c r="AD12" s="172"/>
      <c r="AE12" s="161"/>
      <c r="AF12" s="335"/>
      <c r="AG12" s="165"/>
      <c r="AH12" s="168"/>
      <c r="AI12" s="333">
        <f>AH12*V12</f>
        <v>0</v>
      </c>
      <c r="AJ12" s="329">
        <f>AH12+AB12</f>
        <v>255</v>
      </c>
      <c r="AK12" s="336">
        <f>AJ12*V12</f>
        <v>134.38500000000002</v>
      </c>
      <c r="AL12" s="172"/>
      <c r="AM12" s="161"/>
      <c r="AN12" s="337"/>
      <c r="AO12" s="165"/>
      <c r="AP12" s="161"/>
      <c r="AQ12" s="333"/>
      <c r="AR12" s="338">
        <f>AP12+AJ12</f>
        <v>255</v>
      </c>
      <c r="AS12" s="333">
        <f>AR12*V12</f>
        <v>134.38500000000002</v>
      </c>
      <c r="AT12" s="333">
        <f>AR12*W12</f>
        <v>138.54150000000001</v>
      </c>
    </row>
    <row r="13" spans="1:48" ht="28.5">
      <c r="A13" s="703">
        <v>7</v>
      </c>
      <c r="B13" s="700">
        <v>1</v>
      </c>
      <c r="C13" s="328" t="s">
        <v>117</v>
      </c>
      <c r="D13" s="173">
        <v>5</v>
      </c>
      <c r="E13" s="339" t="s">
        <v>149</v>
      </c>
      <c r="F13" s="173">
        <v>5</v>
      </c>
      <c r="G13" s="172">
        <v>2</v>
      </c>
      <c r="H13" s="172"/>
      <c r="I13" s="173"/>
      <c r="J13" s="329" t="s">
        <v>24</v>
      </c>
      <c r="K13" s="162" t="s">
        <v>27</v>
      </c>
      <c r="L13" s="161">
        <v>140</v>
      </c>
      <c r="M13" s="163" t="s">
        <v>119</v>
      </c>
      <c r="N13" s="163" t="s">
        <v>120</v>
      </c>
      <c r="O13" s="163" t="s">
        <v>121</v>
      </c>
      <c r="P13" s="330" t="s">
        <v>85</v>
      </c>
      <c r="Q13" s="331" t="s">
        <v>122</v>
      </c>
      <c r="R13" s="332">
        <v>26</v>
      </c>
      <c r="S13" s="164"/>
      <c r="T13" s="164" t="s">
        <v>63</v>
      </c>
      <c r="U13" s="368">
        <v>130</v>
      </c>
      <c r="V13" s="374">
        <v>0.51500000000000001</v>
      </c>
      <c r="W13" s="333"/>
      <c r="X13" s="329">
        <v>240</v>
      </c>
      <c r="Y13" s="161">
        <v>250</v>
      </c>
      <c r="Z13" s="334">
        <v>260</v>
      </c>
      <c r="AA13" s="165"/>
      <c r="AB13" s="168">
        <v>250</v>
      </c>
      <c r="AC13" s="333">
        <f t="shared" ref="AC13:AC14" si="11">AB13*V13</f>
        <v>128.75</v>
      </c>
      <c r="AD13" s="172"/>
      <c r="AE13" s="161"/>
      <c r="AF13" s="335"/>
      <c r="AG13" s="165"/>
      <c r="AH13" s="168"/>
      <c r="AI13" s="333">
        <f t="shared" ref="AI13:AI14" si="12">AH13*V13</f>
        <v>0</v>
      </c>
      <c r="AJ13" s="329">
        <f t="shared" ref="AJ13:AJ14" si="13">AH13+AB13</f>
        <v>250</v>
      </c>
      <c r="AK13" s="336">
        <f t="shared" ref="AK13:AK14" si="14">AJ13*V13</f>
        <v>128.75</v>
      </c>
      <c r="AL13" s="172"/>
      <c r="AM13" s="161"/>
      <c r="AN13" s="337"/>
      <c r="AO13" s="165"/>
      <c r="AP13" s="161"/>
      <c r="AQ13" s="333"/>
      <c r="AR13" s="338">
        <f t="shared" ref="AR13:AR14" si="15">AP13+AJ13</f>
        <v>250</v>
      </c>
      <c r="AS13" s="333">
        <f t="shared" ref="AS13:AS14" si="16">AR13*V13</f>
        <v>128.75</v>
      </c>
      <c r="AT13" s="333"/>
    </row>
    <row r="14" spans="1:48" ht="15.75" thickBot="1">
      <c r="A14" s="704">
        <v>8</v>
      </c>
      <c r="B14" s="701" t="s">
        <v>127</v>
      </c>
      <c r="C14" s="340" t="s">
        <v>98</v>
      </c>
      <c r="D14" s="341">
        <v>24</v>
      </c>
      <c r="E14" s="302" t="s">
        <v>105</v>
      </c>
      <c r="F14" s="341">
        <v>48</v>
      </c>
      <c r="G14" s="302">
        <v>1</v>
      </c>
      <c r="H14" s="302"/>
      <c r="I14" s="341" t="s">
        <v>28</v>
      </c>
      <c r="J14" s="342" t="s">
        <v>24</v>
      </c>
      <c r="K14" s="343" t="s">
        <v>27</v>
      </c>
      <c r="L14" s="303">
        <v>140</v>
      </c>
      <c r="M14" s="344" t="s">
        <v>123</v>
      </c>
      <c r="N14" s="344" t="s">
        <v>124</v>
      </c>
      <c r="O14" s="344" t="s">
        <v>125</v>
      </c>
      <c r="P14" s="344" t="s">
        <v>86</v>
      </c>
      <c r="Q14" s="345" t="s">
        <v>126</v>
      </c>
      <c r="R14" s="346">
        <v>36</v>
      </c>
      <c r="S14" s="347"/>
      <c r="T14" s="344" t="s">
        <v>63</v>
      </c>
      <c r="U14" s="369">
        <v>134.9</v>
      </c>
      <c r="V14" s="375">
        <v>0.5091</v>
      </c>
      <c r="W14" s="348"/>
      <c r="X14" s="372">
        <v>290</v>
      </c>
      <c r="Y14" s="303">
        <v>300</v>
      </c>
      <c r="Z14" s="349">
        <v>310</v>
      </c>
      <c r="AA14" s="350"/>
      <c r="AB14" s="301">
        <v>300</v>
      </c>
      <c r="AC14" s="348">
        <f t="shared" si="11"/>
        <v>152.72999999999999</v>
      </c>
      <c r="AD14" s="302"/>
      <c r="AE14" s="303"/>
      <c r="AF14" s="301"/>
      <c r="AG14" s="350"/>
      <c r="AH14" s="301"/>
      <c r="AI14" s="348">
        <f t="shared" si="12"/>
        <v>0</v>
      </c>
      <c r="AJ14" s="342">
        <f t="shared" si="13"/>
        <v>300</v>
      </c>
      <c r="AK14" s="351">
        <f t="shared" si="14"/>
        <v>152.72999999999999</v>
      </c>
      <c r="AL14" s="302"/>
      <c r="AM14" s="303"/>
      <c r="AN14" s="303"/>
      <c r="AO14" s="350"/>
      <c r="AP14" s="303"/>
      <c r="AQ14" s="348"/>
      <c r="AR14" s="300">
        <f t="shared" si="15"/>
        <v>300</v>
      </c>
      <c r="AS14" s="348">
        <f t="shared" si="16"/>
        <v>152.72999999999999</v>
      </c>
      <c r="AT14" s="348"/>
    </row>
    <row r="15" spans="1:48" s="53" customFormat="1" ht="9.75" customHeight="1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304"/>
      <c r="L15" s="169"/>
      <c r="M15" s="169"/>
      <c r="N15" s="169"/>
      <c r="O15" s="169"/>
      <c r="P15" s="177"/>
      <c r="Q15" s="305"/>
      <c r="R15" s="177"/>
      <c r="S15" s="306"/>
      <c r="T15" s="306"/>
      <c r="U15" s="179"/>
      <c r="V15" s="308"/>
      <c r="W15" s="308"/>
      <c r="X15" s="312"/>
      <c r="Y15" s="169"/>
      <c r="Z15" s="311"/>
      <c r="AA15" s="306"/>
      <c r="AB15" s="311"/>
      <c r="AC15" s="308"/>
      <c r="AD15" s="169"/>
      <c r="AE15" s="169"/>
      <c r="AF15" s="311"/>
      <c r="AG15" s="306"/>
      <c r="AH15" s="311"/>
      <c r="AI15" s="308"/>
      <c r="AJ15" s="169"/>
      <c r="AK15" s="308"/>
      <c r="AL15" s="169"/>
      <c r="AM15" s="169"/>
      <c r="AN15" s="311"/>
      <c r="AO15" s="306"/>
      <c r="AP15" s="311"/>
      <c r="AQ15" s="308"/>
      <c r="AR15" s="169"/>
      <c r="AS15" s="308"/>
      <c r="AT15" s="308"/>
    </row>
    <row r="16" spans="1:48" s="53" customFormat="1" ht="15.75" thickBot="1">
      <c r="A16" s="169"/>
      <c r="B16" s="169"/>
      <c r="C16" s="311"/>
      <c r="D16" s="169"/>
      <c r="E16" s="169"/>
      <c r="F16" s="169"/>
      <c r="G16" s="169"/>
      <c r="H16" s="169"/>
      <c r="I16" s="169"/>
      <c r="J16" s="169"/>
      <c r="K16" s="304"/>
      <c r="L16" s="169"/>
      <c r="M16" s="841" t="s">
        <v>329</v>
      </c>
      <c r="N16" s="841"/>
      <c r="O16" s="841"/>
      <c r="P16" s="177"/>
      <c r="Q16" s="305"/>
      <c r="R16" s="177"/>
      <c r="S16" s="306"/>
      <c r="T16" s="306"/>
      <c r="U16" s="179"/>
      <c r="V16" s="308"/>
      <c r="W16" s="308"/>
      <c r="X16" s="312"/>
      <c r="Y16" s="169"/>
      <c r="Z16" s="311"/>
      <c r="AA16" s="306"/>
      <c r="AB16" s="311"/>
      <c r="AC16" s="308"/>
      <c r="AD16" s="169"/>
      <c r="AE16" s="169"/>
      <c r="AF16" s="311"/>
      <c r="AG16" s="306"/>
      <c r="AH16" s="311"/>
      <c r="AI16" s="308"/>
      <c r="AJ16" s="169"/>
      <c r="AK16" s="308"/>
      <c r="AL16" s="169"/>
      <c r="AM16" s="169"/>
      <c r="AN16" s="169"/>
      <c r="AO16" s="306"/>
      <c r="AP16" s="169"/>
      <c r="AQ16" s="308"/>
      <c r="AR16" s="311"/>
      <c r="AS16" s="308"/>
      <c r="AT16" s="308"/>
    </row>
    <row r="17" spans="1:46" ht="15">
      <c r="A17" s="702">
        <v>1</v>
      </c>
      <c r="B17" s="699" t="s">
        <v>106</v>
      </c>
      <c r="C17" s="315"/>
      <c r="D17" s="314">
        <v>24</v>
      </c>
      <c r="E17" s="313" t="s">
        <v>69</v>
      </c>
      <c r="F17" s="314">
        <v>48</v>
      </c>
      <c r="G17" s="315">
        <v>1</v>
      </c>
      <c r="H17" s="315"/>
      <c r="I17" s="314" t="s">
        <v>28</v>
      </c>
      <c r="J17" s="316" t="s">
        <v>24</v>
      </c>
      <c r="K17" s="317" t="s">
        <v>27</v>
      </c>
      <c r="L17" s="319">
        <v>82.5</v>
      </c>
      <c r="M17" s="319" t="s">
        <v>66</v>
      </c>
      <c r="N17" s="319" t="s">
        <v>144</v>
      </c>
      <c r="O17" s="319" t="s">
        <v>75</v>
      </c>
      <c r="P17" s="319" t="s">
        <v>85</v>
      </c>
      <c r="Q17" s="320">
        <v>33428</v>
      </c>
      <c r="R17" s="321">
        <v>26</v>
      </c>
      <c r="S17" s="324"/>
      <c r="T17" s="319" t="s">
        <v>63</v>
      </c>
      <c r="U17" s="367">
        <v>81.400000000000006</v>
      </c>
      <c r="V17" s="373">
        <v>0.62509999999999999</v>
      </c>
      <c r="W17" s="323"/>
      <c r="X17" s="376"/>
      <c r="Y17" s="318"/>
      <c r="Z17" s="325"/>
      <c r="AA17" s="324"/>
      <c r="AB17" s="325"/>
      <c r="AC17" s="323"/>
      <c r="AD17" s="315"/>
      <c r="AE17" s="318"/>
      <c r="AF17" s="318"/>
      <c r="AG17" s="324"/>
      <c r="AH17" s="325"/>
      <c r="AI17" s="352">
        <v>240</v>
      </c>
      <c r="AJ17" s="353">
        <f>AI17*V17</f>
        <v>150.024</v>
      </c>
      <c r="AK17" s="354">
        <f>AI17+AB17</f>
        <v>240</v>
      </c>
      <c r="AL17" s="355">
        <f>AK17*V17</f>
        <v>150.024</v>
      </c>
      <c r="AM17" s="356">
        <v>255</v>
      </c>
      <c r="AN17" s="357">
        <v>270</v>
      </c>
      <c r="AO17" s="324"/>
      <c r="AP17" s="325">
        <v>270</v>
      </c>
      <c r="AQ17" s="323">
        <f t="shared" ref="AQ17:AQ19" si="17">AP17*V17</f>
        <v>168.77699999999999</v>
      </c>
      <c r="AR17" s="327">
        <v>270</v>
      </c>
      <c r="AS17" s="323">
        <f t="shared" ref="AS17:AS19" si="18">AR17*V17</f>
        <v>168.77699999999999</v>
      </c>
      <c r="AT17" s="323"/>
    </row>
    <row r="18" spans="1:46" ht="15">
      <c r="A18" s="703">
        <v>2</v>
      </c>
      <c r="B18" s="700">
        <v>2</v>
      </c>
      <c r="C18" s="328" t="s">
        <v>98</v>
      </c>
      <c r="D18" s="757">
        <v>13</v>
      </c>
      <c r="E18" s="172" t="s">
        <v>105</v>
      </c>
      <c r="F18" s="725">
        <v>14</v>
      </c>
      <c r="G18" s="172">
        <v>2</v>
      </c>
      <c r="H18" s="172"/>
      <c r="I18" s="173" t="s">
        <v>30</v>
      </c>
      <c r="J18" s="329" t="s">
        <v>24</v>
      </c>
      <c r="K18" s="162" t="s">
        <v>27</v>
      </c>
      <c r="L18" s="161">
        <v>82.5</v>
      </c>
      <c r="M18" s="164" t="s">
        <v>95</v>
      </c>
      <c r="N18" s="164" t="s">
        <v>96</v>
      </c>
      <c r="O18" s="164" t="s">
        <v>97</v>
      </c>
      <c r="P18" s="164" t="s">
        <v>86</v>
      </c>
      <c r="Q18" s="331" t="s">
        <v>99</v>
      </c>
      <c r="R18" s="332">
        <v>27</v>
      </c>
      <c r="S18" s="167"/>
      <c r="T18" s="164" t="s">
        <v>63</v>
      </c>
      <c r="U18" s="368">
        <v>82.5</v>
      </c>
      <c r="V18" s="374">
        <v>0.61929999999999996</v>
      </c>
      <c r="W18" s="333"/>
      <c r="X18" s="377"/>
      <c r="Y18" s="161"/>
      <c r="Z18" s="168"/>
      <c r="AA18" s="165"/>
      <c r="AB18" s="168"/>
      <c r="AC18" s="333"/>
      <c r="AD18" s="172"/>
      <c r="AE18" s="161"/>
      <c r="AF18" s="161"/>
      <c r="AG18" s="165"/>
      <c r="AH18" s="168"/>
      <c r="AI18" s="333">
        <f>AH18*V18</f>
        <v>0</v>
      </c>
      <c r="AJ18" s="329">
        <f>AH18+AB18</f>
        <v>0</v>
      </c>
      <c r="AK18" s="336">
        <f>AJ18*V18</f>
        <v>0</v>
      </c>
      <c r="AL18" s="358">
        <v>240</v>
      </c>
      <c r="AM18" s="161">
        <v>245</v>
      </c>
      <c r="AN18" s="359">
        <v>250</v>
      </c>
      <c r="AO18" s="165"/>
      <c r="AP18" s="168">
        <v>245</v>
      </c>
      <c r="AQ18" s="333">
        <f>AP18*V18</f>
        <v>151.7285</v>
      </c>
      <c r="AR18" s="338">
        <v>245</v>
      </c>
      <c r="AS18" s="333">
        <f>AR18*V18</f>
        <v>151.7285</v>
      </c>
      <c r="AT18" s="333"/>
    </row>
    <row r="19" spans="1:46" ht="15">
      <c r="A19" s="703">
        <v>3</v>
      </c>
      <c r="B19" s="700">
        <v>2</v>
      </c>
      <c r="C19" s="328" t="s">
        <v>61</v>
      </c>
      <c r="D19" s="173">
        <v>21</v>
      </c>
      <c r="E19" s="172"/>
      <c r="F19" s="173">
        <v>27</v>
      </c>
      <c r="G19" s="172">
        <v>1</v>
      </c>
      <c r="H19" s="172">
        <v>1</v>
      </c>
      <c r="I19" s="173" t="s">
        <v>157</v>
      </c>
      <c r="J19" s="329" t="s">
        <v>24</v>
      </c>
      <c r="K19" s="162" t="s">
        <v>27</v>
      </c>
      <c r="L19" s="161">
        <v>90</v>
      </c>
      <c r="M19" s="164" t="s">
        <v>88</v>
      </c>
      <c r="N19" s="164" t="s">
        <v>89</v>
      </c>
      <c r="O19" s="164" t="s">
        <v>90</v>
      </c>
      <c r="P19" s="330" t="s">
        <v>85</v>
      </c>
      <c r="Q19" s="331">
        <v>27810</v>
      </c>
      <c r="R19" s="332">
        <v>42</v>
      </c>
      <c r="S19" s="164" t="s">
        <v>91</v>
      </c>
      <c r="T19" s="164" t="s">
        <v>63</v>
      </c>
      <c r="U19" s="368">
        <v>88.9</v>
      </c>
      <c r="V19" s="374">
        <v>0.5897</v>
      </c>
      <c r="W19" s="333">
        <v>0.59499999999999997</v>
      </c>
      <c r="X19" s="377"/>
      <c r="Y19" s="161"/>
      <c r="Z19" s="168"/>
      <c r="AA19" s="165"/>
      <c r="AB19" s="168"/>
      <c r="AC19" s="333"/>
      <c r="AD19" s="172"/>
      <c r="AE19" s="161"/>
      <c r="AF19" s="161"/>
      <c r="AG19" s="165"/>
      <c r="AH19" s="168"/>
      <c r="AI19" s="333">
        <f t="shared" ref="AI19" si="19">AH19*V19</f>
        <v>0</v>
      </c>
      <c r="AJ19" s="329">
        <f t="shared" ref="AJ19" si="20">AH19+AB19</f>
        <v>0</v>
      </c>
      <c r="AK19" s="336">
        <f t="shared" ref="AK19" si="21">AJ19*V19</f>
        <v>0</v>
      </c>
      <c r="AL19" s="172">
        <v>180</v>
      </c>
      <c r="AM19" s="161">
        <v>195</v>
      </c>
      <c r="AN19" s="161">
        <v>205</v>
      </c>
      <c r="AO19" s="165"/>
      <c r="AP19" s="168">
        <v>205</v>
      </c>
      <c r="AQ19" s="333">
        <f t="shared" si="17"/>
        <v>120.88849999999999</v>
      </c>
      <c r="AR19" s="338">
        <v>205</v>
      </c>
      <c r="AS19" s="333">
        <f t="shared" si="18"/>
        <v>120.88849999999999</v>
      </c>
      <c r="AT19" s="333">
        <f>AR19*W19</f>
        <v>121.97499999999999</v>
      </c>
    </row>
    <row r="20" spans="1:46" s="53" customFormat="1" ht="15">
      <c r="A20" s="703">
        <v>4</v>
      </c>
      <c r="B20" s="700">
        <v>2</v>
      </c>
      <c r="C20" s="328"/>
      <c r="D20" s="173">
        <v>12</v>
      </c>
      <c r="E20" s="328" t="s">
        <v>68</v>
      </c>
      <c r="F20" s="173">
        <v>12</v>
      </c>
      <c r="G20" s="172">
        <v>2</v>
      </c>
      <c r="H20" s="172">
        <v>1</v>
      </c>
      <c r="I20" s="173"/>
      <c r="J20" s="329" t="s">
        <v>24</v>
      </c>
      <c r="K20" s="162" t="s">
        <v>27</v>
      </c>
      <c r="L20" s="161">
        <v>110</v>
      </c>
      <c r="M20" s="164" t="s">
        <v>92</v>
      </c>
      <c r="N20" s="164" t="s">
        <v>111</v>
      </c>
      <c r="O20" s="164" t="s">
        <v>112</v>
      </c>
      <c r="P20" s="164" t="s">
        <v>86</v>
      </c>
      <c r="Q20" s="331">
        <v>26894</v>
      </c>
      <c r="R20" s="332">
        <v>44</v>
      </c>
      <c r="S20" s="164" t="s">
        <v>91</v>
      </c>
      <c r="T20" s="164" t="s">
        <v>63</v>
      </c>
      <c r="U20" s="368">
        <v>101.75</v>
      </c>
      <c r="V20" s="374">
        <v>0.55000000000000004</v>
      </c>
      <c r="W20" s="333">
        <v>0.56710000000000005</v>
      </c>
      <c r="X20" s="329"/>
      <c r="Y20" s="161"/>
      <c r="Z20" s="161"/>
      <c r="AA20" s="165"/>
      <c r="AB20" s="168"/>
      <c r="AC20" s="333"/>
      <c r="AD20" s="172"/>
      <c r="AE20" s="161"/>
      <c r="AF20" s="168"/>
      <c r="AG20" s="165"/>
      <c r="AH20" s="168"/>
      <c r="AI20" s="333">
        <f>AH20*V20</f>
        <v>0</v>
      </c>
      <c r="AJ20" s="329">
        <f>AH20+AB20</f>
        <v>0</v>
      </c>
      <c r="AK20" s="336">
        <f>AJ20*V20</f>
        <v>0</v>
      </c>
      <c r="AL20" s="172">
        <v>170</v>
      </c>
      <c r="AM20" s="161">
        <v>190</v>
      </c>
      <c r="AN20" s="161">
        <v>210</v>
      </c>
      <c r="AO20" s="165"/>
      <c r="AP20" s="168">
        <v>210</v>
      </c>
      <c r="AQ20" s="333">
        <f>AP20*V20</f>
        <v>115.50000000000001</v>
      </c>
      <c r="AR20" s="338">
        <f>AP20+AJ20</f>
        <v>210</v>
      </c>
      <c r="AS20" s="333">
        <f>AR20*V20</f>
        <v>115.50000000000001</v>
      </c>
      <c r="AT20" s="333">
        <f>AR20*W20</f>
        <v>119.09100000000001</v>
      </c>
    </row>
    <row r="21" spans="1:46" s="53" customFormat="1" ht="28.5">
      <c r="A21" s="703">
        <v>5</v>
      </c>
      <c r="B21" s="700">
        <v>1</v>
      </c>
      <c r="C21" s="328" t="s">
        <v>117</v>
      </c>
      <c r="D21" s="173">
        <v>12</v>
      </c>
      <c r="E21" s="172"/>
      <c r="F21" s="173">
        <v>12</v>
      </c>
      <c r="G21" s="172">
        <v>1</v>
      </c>
      <c r="H21" s="172">
        <v>1</v>
      </c>
      <c r="I21" s="173"/>
      <c r="J21" s="329" t="s">
        <v>24</v>
      </c>
      <c r="K21" s="162" t="s">
        <v>27</v>
      </c>
      <c r="L21" s="161">
        <v>110</v>
      </c>
      <c r="M21" s="164" t="s">
        <v>115</v>
      </c>
      <c r="N21" s="164" t="s">
        <v>116</v>
      </c>
      <c r="O21" s="164" t="s">
        <v>114</v>
      </c>
      <c r="P21" s="330" t="s">
        <v>85</v>
      </c>
      <c r="Q21" s="331" t="s">
        <v>118</v>
      </c>
      <c r="R21" s="332">
        <v>23</v>
      </c>
      <c r="S21" s="164" t="s">
        <v>64</v>
      </c>
      <c r="T21" s="164" t="s">
        <v>63</v>
      </c>
      <c r="U21" s="368">
        <v>107.6</v>
      </c>
      <c r="V21" s="374">
        <v>0.53959999999999997</v>
      </c>
      <c r="W21" s="333"/>
      <c r="X21" s="329"/>
      <c r="Y21" s="161"/>
      <c r="Z21" s="334"/>
      <c r="AA21" s="165"/>
      <c r="AB21" s="168"/>
      <c r="AC21" s="333"/>
      <c r="AD21" s="172"/>
      <c r="AE21" s="161"/>
      <c r="AF21" s="168"/>
      <c r="AG21" s="165"/>
      <c r="AH21" s="168"/>
      <c r="AI21" s="333">
        <f t="shared" ref="AI21:AI24" si="22">AH21*V21</f>
        <v>0</v>
      </c>
      <c r="AJ21" s="329">
        <f t="shared" ref="AJ21:AJ23" si="23">AH21+AB21</f>
        <v>0</v>
      </c>
      <c r="AK21" s="336">
        <f t="shared" ref="AK21:AK24" si="24">AJ21*V21</f>
        <v>0</v>
      </c>
      <c r="AL21" s="172">
        <v>230</v>
      </c>
      <c r="AM21" s="161">
        <v>250</v>
      </c>
      <c r="AN21" s="359">
        <v>265</v>
      </c>
      <c r="AO21" s="165"/>
      <c r="AP21" s="168">
        <v>250</v>
      </c>
      <c r="AQ21" s="333">
        <f t="shared" ref="AQ21:AQ23" si="25">AP21*V21</f>
        <v>134.9</v>
      </c>
      <c r="AR21" s="338">
        <f t="shared" ref="AR21" si="26">AP21+AJ21</f>
        <v>250</v>
      </c>
      <c r="AS21" s="333">
        <f t="shared" ref="AS21:AS24" si="27">AR21*V21</f>
        <v>134.9</v>
      </c>
      <c r="AT21" s="333"/>
    </row>
    <row r="22" spans="1:46" s="53" customFormat="1" ht="15">
      <c r="A22" s="703">
        <v>6</v>
      </c>
      <c r="B22" s="700" t="s">
        <v>106</v>
      </c>
      <c r="C22" s="328"/>
      <c r="D22" s="173">
        <v>24</v>
      </c>
      <c r="E22" s="172"/>
      <c r="F22" s="173">
        <v>48</v>
      </c>
      <c r="G22" s="172">
        <v>1</v>
      </c>
      <c r="H22" s="172">
        <v>1</v>
      </c>
      <c r="I22" s="173" t="s">
        <v>159</v>
      </c>
      <c r="J22" s="329" t="s">
        <v>24</v>
      </c>
      <c r="K22" s="162" t="s">
        <v>27</v>
      </c>
      <c r="L22" s="161">
        <v>125</v>
      </c>
      <c r="M22" s="164" t="s">
        <v>107</v>
      </c>
      <c r="N22" s="164" t="s">
        <v>108</v>
      </c>
      <c r="O22" s="164" t="s">
        <v>109</v>
      </c>
      <c r="P22" s="164" t="s">
        <v>110</v>
      </c>
      <c r="Q22" s="331">
        <v>27023</v>
      </c>
      <c r="R22" s="332">
        <v>44</v>
      </c>
      <c r="S22" s="164" t="s">
        <v>91</v>
      </c>
      <c r="T22" s="164" t="s">
        <v>63</v>
      </c>
      <c r="U22" s="368">
        <v>120</v>
      </c>
      <c r="V22" s="374">
        <v>0.52700000000000002</v>
      </c>
      <c r="W22" s="333">
        <v>0.54330000000000001</v>
      </c>
      <c r="X22" s="329"/>
      <c r="Y22" s="161"/>
      <c r="Z22" s="161"/>
      <c r="AA22" s="165"/>
      <c r="AB22" s="168"/>
      <c r="AC22" s="333"/>
      <c r="AD22" s="172"/>
      <c r="AE22" s="161"/>
      <c r="AF22" s="335"/>
      <c r="AG22" s="165"/>
      <c r="AH22" s="168"/>
      <c r="AI22" s="333">
        <f>AH22*V22</f>
        <v>0</v>
      </c>
      <c r="AJ22" s="329">
        <f>AH22+AB22</f>
        <v>0</v>
      </c>
      <c r="AK22" s="336">
        <f>AJ22*V22</f>
        <v>0</v>
      </c>
      <c r="AL22" s="172">
        <v>260</v>
      </c>
      <c r="AM22" s="161">
        <v>275</v>
      </c>
      <c r="AN22" s="359">
        <v>292.5</v>
      </c>
      <c r="AO22" s="165"/>
      <c r="AP22" s="168">
        <v>275</v>
      </c>
      <c r="AQ22" s="333">
        <f>AP22*V22</f>
        <v>144.92500000000001</v>
      </c>
      <c r="AR22" s="338">
        <f>AP22+AJ22</f>
        <v>275</v>
      </c>
      <c r="AS22" s="333">
        <f>AR22*V22</f>
        <v>144.92500000000001</v>
      </c>
      <c r="AT22" s="333">
        <f>AR22*W22</f>
        <v>149.4075</v>
      </c>
    </row>
    <row r="23" spans="1:46" s="53" customFormat="1" ht="28.5">
      <c r="A23" s="703">
        <v>7</v>
      </c>
      <c r="B23" s="700" t="s">
        <v>106</v>
      </c>
      <c r="C23" s="328" t="s">
        <v>117</v>
      </c>
      <c r="D23" s="173">
        <v>5</v>
      </c>
      <c r="E23" s="339" t="s">
        <v>149</v>
      </c>
      <c r="F23" s="173">
        <v>5</v>
      </c>
      <c r="G23" s="172">
        <v>2</v>
      </c>
      <c r="H23" s="172"/>
      <c r="I23" s="173"/>
      <c r="J23" s="329" t="s">
        <v>24</v>
      </c>
      <c r="K23" s="162" t="s">
        <v>27</v>
      </c>
      <c r="L23" s="161">
        <v>140</v>
      </c>
      <c r="M23" s="163" t="s">
        <v>119</v>
      </c>
      <c r="N23" s="163" t="s">
        <v>120</v>
      </c>
      <c r="O23" s="163" t="s">
        <v>121</v>
      </c>
      <c r="P23" s="330" t="s">
        <v>85</v>
      </c>
      <c r="Q23" s="331" t="s">
        <v>122</v>
      </c>
      <c r="R23" s="332">
        <v>26</v>
      </c>
      <c r="S23" s="164"/>
      <c r="T23" s="164" t="s">
        <v>63</v>
      </c>
      <c r="U23" s="368">
        <v>130</v>
      </c>
      <c r="V23" s="374">
        <v>0.51500000000000001</v>
      </c>
      <c r="W23" s="333"/>
      <c r="X23" s="329"/>
      <c r="Y23" s="161"/>
      <c r="Z23" s="334"/>
      <c r="AA23" s="165"/>
      <c r="AB23" s="168"/>
      <c r="AC23" s="333"/>
      <c r="AD23" s="172"/>
      <c r="AE23" s="161"/>
      <c r="AF23" s="335"/>
      <c r="AG23" s="165"/>
      <c r="AH23" s="168"/>
      <c r="AI23" s="333">
        <f t="shared" si="22"/>
        <v>0</v>
      </c>
      <c r="AJ23" s="329">
        <f t="shared" si="23"/>
        <v>0</v>
      </c>
      <c r="AK23" s="336">
        <f t="shared" si="24"/>
        <v>0</v>
      </c>
      <c r="AL23" s="172">
        <v>270</v>
      </c>
      <c r="AM23" s="161">
        <v>280</v>
      </c>
      <c r="AN23" s="360">
        <v>290</v>
      </c>
      <c r="AO23" s="165"/>
      <c r="AP23" s="168">
        <v>290</v>
      </c>
      <c r="AQ23" s="333">
        <f t="shared" si="25"/>
        <v>149.35</v>
      </c>
      <c r="AR23" s="338">
        <f>AP23+AJ23</f>
        <v>290</v>
      </c>
      <c r="AS23" s="333">
        <f t="shared" si="27"/>
        <v>149.35</v>
      </c>
      <c r="AT23" s="333"/>
    </row>
    <row r="24" spans="1:46" s="53" customFormat="1" ht="15.75" thickBot="1">
      <c r="A24" s="704">
        <v>8</v>
      </c>
      <c r="B24" s="701" t="s">
        <v>127</v>
      </c>
      <c r="C24" s="340" t="s">
        <v>98</v>
      </c>
      <c r="D24" s="341">
        <v>21</v>
      </c>
      <c r="E24" s="302" t="s">
        <v>105</v>
      </c>
      <c r="F24" s="341">
        <v>27</v>
      </c>
      <c r="G24" s="302">
        <v>1</v>
      </c>
      <c r="H24" s="302"/>
      <c r="I24" s="341" t="s">
        <v>29</v>
      </c>
      <c r="J24" s="342" t="s">
        <v>24</v>
      </c>
      <c r="K24" s="343" t="s">
        <v>27</v>
      </c>
      <c r="L24" s="303">
        <v>140</v>
      </c>
      <c r="M24" s="344" t="s">
        <v>123</v>
      </c>
      <c r="N24" s="344" t="s">
        <v>124</v>
      </c>
      <c r="O24" s="344" t="s">
        <v>125</v>
      </c>
      <c r="P24" s="344" t="s">
        <v>86</v>
      </c>
      <c r="Q24" s="345" t="s">
        <v>126</v>
      </c>
      <c r="R24" s="346">
        <v>36</v>
      </c>
      <c r="S24" s="347"/>
      <c r="T24" s="344" t="s">
        <v>63</v>
      </c>
      <c r="U24" s="369">
        <v>134.9</v>
      </c>
      <c r="V24" s="375">
        <v>0.5091</v>
      </c>
      <c r="W24" s="348"/>
      <c r="X24" s="342"/>
      <c r="Y24" s="303"/>
      <c r="Z24" s="303"/>
      <c r="AA24" s="303"/>
      <c r="AB24" s="303"/>
      <c r="AC24" s="348"/>
      <c r="AD24" s="302"/>
      <c r="AE24" s="303"/>
      <c r="AF24" s="301"/>
      <c r="AG24" s="350"/>
      <c r="AH24" s="301"/>
      <c r="AI24" s="348">
        <f t="shared" si="22"/>
        <v>0</v>
      </c>
      <c r="AJ24" s="342" t="e">
        <f>AH24+#REF!</f>
        <v>#REF!</v>
      </c>
      <c r="AK24" s="351" t="e">
        <f t="shared" si="24"/>
        <v>#REF!</v>
      </c>
      <c r="AL24" s="361">
        <v>315</v>
      </c>
      <c r="AM24" s="303">
        <v>325</v>
      </c>
      <c r="AN24" s="349">
        <v>330</v>
      </c>
      <c r="AO24" s="350"/>
      <c r="AP24" s="301">
        <v>325</v>
      </c>
      <c r="AQ24" s="348">
        <f>AP24*V24</f>
        <v>165.45750000000001</v>
      </c>
      <c r="AR24" s="300">
        <v>325</v>
      </c>
      <c r="AS24" s="348">
        <f t="shared" si="27"/>
        <v>165.45750000000001</v>
      </c>
      <c r="AT24" s="348"/>
    </row>
    <row r="25" spans="1:46" s="53" customFormat="1" ht="7.5" customHeigh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304"/>
      <c r="L25" s="169"/>
      <c r="M25" s="169"/>
      <c r="N25" s="169"/>
      <c r="O25" s="169"/>
      <c r="P25" s="177"/>
      <c r="Q25" s="305"/>
      <c r="R25" s="177"/>
      <c r="S25" s="306"/>
      <c r="T25" s="306"/>
      <c r="U25" s="179"/>
      <c r="V25" s="308"/>
      <c r="W25" s="308"/>
      <c r="X25" s="312"/>
      <c r="Y25" s="169"/>
      <c r="Z25" s="311"/>
      <c r="AA25" s="306"/>
      <c r="AB25" s="311"/>
      <c r="AC25" s="308"/>
      <c r="AD25" s="169"/>
      <c r="AE25" s="169"/>
      <c r="AF25" s="169"/>
      <c r="AG25" s="306"/>
      <c r="AH25" s="311"/>
      <c r="AI25" s="308"/>
      <c r="AJ25" s="169"/>
      <c r="AK25" s="308"/>
      <c r="AL25" s="169"/>
      <c r="AM25" s="169"/>
      <c r="AN25" s="362"/>
      <c r="AO25" s="306"/>
      <c r="AP25" s="311"/>
      <c r="AQ25" s="308"/>
      <c r="AR25" s="169"/>
      <c r="AS25" s="308"/>
      <c r="AT25" s="308"/>
    </row>
    <row r="26" spans="1:46" s="53" customFormat="1" ht="15.75" thickBot="1">
      <c r="A26" s="169"/>
      <c r="B26" s="169"/>
      <c r="C26" s="311"/>
      <c r="D26" s="169"/>
      <c r="E26" s="169"/>
      <c r="F26" s="169"/>
      <c r="G26" s="169"/>
      <c r="H26" s="169"/>
      <c r="I26" s="169"/>
      <c r="J26" s="169"/>
      <c r="K26" s="304"/>
      <c r="L26" s="169"/>
      <c r="M26" s="841" t="s">
        <v>331</v>
      </c>
      <c r="N26" s="841"/>
      <c r="O26" s="841"/>
      <c r="P26" s="177"/>
      <c r="Q26" s="305"/>
      <c r="R26" s="177"/>
      <c r="S26" s="306"/>
      <c r="T26" s="306"/>
      <c r="U26" s="179"/>
      <c r="V26" s="308"/>
      <c r="W26" s="308"/>
      <c r="X26" s="312"/>
      <c r="Y26" s="169"/>
      <c r="Z26" s="311"/>
      <c r="AA26" s="306"/>
      <c r="AB26" s="311"/>
      <c r="AC26" s="308"/>
      <c r="AD26" s="169"/>
      <c r="AE26" s="169"/>
      <c r="AF26" s="311"/>
      <c r="AG26" s="306"/>
      <c r="AH26" s="311"/>
      <c r="AI26" s="308"/>
      <c r="AJ26" s="169"/>
      <c r="AK26" s="308"/>
      <c r="AL26" s="169"/>
      <c r="AM26" s="169"/>
      <c r="AN26" s="169"/>
      <c r="AO26" s="306"/>
      <c r="AP26" s="169"/>
      <c r="AQ26" s="308"/>
      <c r="AR26" s="311"/>
      <c r="AS26" s="308"/>
      <c r="AT26" s="308"/>
    </row>
    <row r="27" spans="1:46" s="53" customFormat="1" ht="15">
      <c r="A27" s="702">
        <v>1</v>
      </c>
      <c r="B27" s="699" t="s">
        <v>106</v>
      </c>
      <c r="C27" s="313" t="s">
        <v>98</v>
      </c>
      <c r="D27" s="314">
        <v>12</v>
      </c>
      <c r="E27" s="315" t="s">
        <v>105</v>
      </c>
      <c r="F27" s="314">
        <v>12</v>
      </c>
      <c r="G27" s="315">
        <v>1</v>
      </c>
      <c r="H27" s="315"/>
      <c r="I27" s="314"/>
      <c r="J27" s="316" t="s">
        <v>24</v>
      </c>
      <c r="K27" s="317" t="s">
        <v>27</v>
      </c>
      <c r="L27" s="318">
        <v>82.5</v>
      </c>
      <c r="M27" s="319" t="s">
        <v>95</v>
      </c>
      <c r="N27" s="319" t="s">
        <v>96</v>
      </c>
      <c r="O27" s="319" t="s">
        <v>97</v>
      </c>
      <c r="P27" s="319" t="s">
        <v>86</v>
      </c>
      <c r="Q27" s="320" t="s">
        <v>99</v>
      </c>
      <c r="R27" s="321">
        <v>27</v>
      </c>
      <c r="S27" s="322"/>
      <c r="T27" s="319" t="s">
        <v>63</v>
      </c>
      <c r="U27" s="367">
        <v>82.5</v>
      </c>
      <c r="V27" s="373">
        <v>0.61929999999999996</v>
      </c>
      <c r="W27" s="323"/>
      <c r="X27" s="370">
        <v>190</v>
      </c>
      <c r="Y27" s="318">
        <v>200</v>
      </c>
      <c r="Z27" s="318">
        <v>210</v>
      </c>
      <c r="AA27" s="324"/>
      <c r="AB27" s="325">
        <v>210</v>
      </c>
      <c r="AC27" s="323">
        <f t="shared" ref="AC27" si="28">AB27*V27</f>
        <v>130.053</v>
      </c>
      <c r="AD27" s="315">
        <v>140</v>
      </c>
      <c r="AE27" s="363">
        <v>147.5</v>
      </c>
      <c r="AF27" s="363">
        <v>147.5</v>
      </c>
      <c r="AG27" s="324"/>
      <c r="AH27" s="325">
        <v>140</v>
      </c>
      <c r="AI27" s="323">
        <f t="shared" ref="AI27" si="29">AH27*V27</f>
        <v>86.701999999999998</v>
      </c>
      <c r="AJ27" s="316">
        <f t="shared" ref="AJ27" si="30">AH27+AB27</f>
        <v>350</v>
      </c>
      <c r="AK27" s="326">
        <f t="shared" ref="AK27" si="31">AJ27*V27</f>
        <v>216.755</v>
      </c>
      <c r="AL27" s="364">
        <v>240</v>
      </c>
      <c r="AM27" s="318">
        <v>245</v>
      </c>
      <c r="AN27" s="365">
        <v>250</v>
      </c>
      <c r="AO27" s="324"/>
      <c r="AP27" s="325">
        <v>245</v>
      </c>
      <c r="AQ27" s="323">
        <f t="shared" ref="AQ27" si="32">AP27*V27</f>
        <v>151.7285</v>
      </c>
      <c r="AR27" s="327">
        <f t="shared" ref="AR27" si="33">AP27+AJ27</f>
        <v>595</v>
      </c>
      <c r="AS27" s="323">
        <f t="shared" ref="AS27" si="34">AR27*V27</f>
        <v>368.48349999999999</v>
      </c>
      <c r="AT27" s="323"/>
    </row>
    <row r="28" spans="1:46" s="53" customFormat="1" ht="15">
      <c r="A28" s="703">
        <v>2</v>
      </c>
      <c r="B28" s="700">
        <v>1</v>
      </c>
      <c r="C28" s="328" t="s">
        <v>61</v>
      </c>
      <c r="D28" s="173">
        <v>12</v>
      </c>
      <c r="E28" s="172"/>
      <c r="F28" s="173">
        <v>12</v>
      </c>
      <c r="G28" s="172">
        <v>1</v>
      </c>
      <c r="H28" s="172">
        <v>1</v>
      </c>
      <c r="I28" s="173"/>
      <c r="J28" s="329" t="s">
        <v>24</v>
      </c>
      <c r="K28" s="162" t="s">
        <v>27</v>
      </c>
      <c r="L28" s="161">
        <v>90</v>
      </c>
      <c r="M28" s="164" t="s">
        <v>88</v>
      </c>
      <c r="N28" s="164" t="s">
        <v>89</v>
      </c>
      <c r="O28" s="164" t="s">
        <v>90</v>
      </c>
      <c r="P28" s="330" t="s">
        <v>85</v>
      </c>
      <c r="Q28" s="331">
        <v>27810</v>
      </c>
      <c r="R28" s="332">
        <v>42</v>
      </c>
      <c r="S28" s="164" t="s">
        <v>91</v>
      </c>
      <c r="T28" s="164" t="s">
        <v>63</v>
      </c>
      <c r="U28" s="368">
        <v>88.9</v>
      </c>
      <c r="V28" s="374">
        <v>0.5897</v>
      </c>
      <c r="W28" s="333">
        <v>0.59499999999999997</v>
      </c>
      <c r="X28" s="329">
        <v>165</v>
      </c>
      <c r="Y28" s="161">
        <v>177.5</v>
      </c>
      <c r="Z28" s="334">
        <v>190</v>
      </c>
      <c r="AA28" s="165"/>
      <c r="AB28" s="168">
        <v>177.5</v>
      </c>
      <c r="AC28" s="333">
        <f>AB28*V28</f>
        <v>104.67175</v>
      </c>
      <c r="AD28" s="172">
        <v>160</v>
      </c>
      <c r="AE28" s="161">
        <v>170</v>
      </c>
      <c r="AF28" s="359">
        <v>182.5</v>
      </c>
      <c r="AG28" s="165"/>
      <c r="AH28" s="168">
        <v>170</v>
      </c>
      <c r="AI28" s="333">
        <f>AH28*V28</f>
        <v>100.249</v>
      </c>
      <c r="AJ28" s="329">
        <f>AH28+AB28</f>
        <v>347.5</v>
      </c>
      <c r="AK28" s="336">
        <f>AJ28*V28</f>
        <v>204.92075</v>
      </c>
      <c r="AL28" s="172">
        <v>180</v>
      </c>
      <c r="AM28" s="161">
        <v>195</v>
      </c>
      <c r="AN28" s="161">
        <v>205</v>
      </c>
      <c r="AO28" s="165"/>
      <c r="AP28" s="168">
        <v>205</v>
      </c>
      <c r="AQ28" s="333">
        <f>AP28*V28</f>
        <v>120.88849999999999</v>
      </c>
      <c r="AR28" s="338">
        <f>AP28+AJ28</f>
        <v>552.5</v>
      </c>
      <c r="AS28" s="333">
        <f>AR28*V28</f>
        <v>325.80925000000002</v>
      </c>
      <c r="AT28" s="333">
        <f>AR28*W28</f>
        <v>328.73750000000001</v>
      </c>
    </row>
    <row r="29" spans="1:46" s="53" customFormat="1" ht="15">
      <c r="A29" s="703">
        <v>3</v>
      </c>
      <c r="B29" s="700"/>
      <c r="C29" s="328" t="s">
        <v>98</v>
      </c>
      <c r="D29" s="173">
        <v>12</v>
      </c>
      <c r="E29" s="172" t="s">
        <v>105</v>
      </c>
      <c r="F29" s="173">
        <v>12</v>
      </c>
      <c r="G29" s="172">
        <v>1</v>
      </c>
      <c r="H29" s="172"/>
      <c r="I29" s="173"/>
      <c r="J29" s="329" t="s">
        <v>24</v>
      </c>
      <c r="K29" s="162" t="s">
        <v>27</v>
      </c>
      <c r="L29" s="161">
        <v>100</v>
      </c>
      <c r="M29" s="164" t="s">
        <v>113</v>
      </c>
      <c r="N29" s="164" t="s">
        <v>74</v>
      </c>
      <c r="O29" s="164" t="s">
        <v>114</v>
      </c>
      <c r="P29" s="164" t="s">
        <v>86</v>
      </c>
      <c r="Q29" s="331">
        <v>31840</v>
      </c>
      <c r="R29" s="332">
        <v>31</v>
      </c>
      <c r="S29" s="164"/>
      <c r="T29" s="164" t="s">
        <v>63</v>
      </c>
      <c r="U29" s="368">
        <v>96.3</v>
      </c>
      <c r="V29" s="374">
        <v>0.56389999999999996</v>
      </c>
      <c r="W29" s="333"/>
      <c r="X29" s="371">
        <v>230</v>
      </c>
      <c r="Y29" s="161">
        <v>0</v>
      </c>
      <c r="Z29" s="161">
        <v>0</v>
      </c>
      <c r="AA29" s="165"/>
      <c r="AB29" s="168">
        <v>0</v>
      </c>
      <c r="AC29" s="333">
        <f t="shared" ref="AC29" si="35">AB29*V29</f>
        <v>0</v>
      </c>
      <c r="AD29" s="172">
        <v>0</v>
      </c>
      <c r="AE29" s="161">
        <v>0</v>
      </c>
      <c r="AF29" s="360">
        <v>0</v>
      </c>
      <c r="AG29" s="165"/>
      <c r="AH29" s="168">
        <v>0</v>
      </c>
      <c r="AI29" s="333">
        <f t="shared" ref="AI29" si="36">AH29*V29</f>
        <v>0</v>
      </c>
      <c r="AJ29" s="329">
        <f t="shared" ref="AJ29" si="37">AH29+AB29</f>
        <v>0</v>
      </c>
      <c r="AK29" s="336">
        <f t="shared" ref="AK29" si="38">AJ29*V29</f>
        <v>0</v>
      </c>
      <c r="AL29" s="172">
        <v>0</v>
      </c>
      <c r="AM29" s="161">
        <v>0</v>
      </c>
      <c r="AN29" s="337">
        <v>0</v>
      </c>
      <c r="AO29" s="165"/>
      <c r="AP29" s="161">
        <v>0</v>
      </c>
      <c r="AQ29" s="333">
        <f>AP29*V29</f>
        <v>0</v>
      </c>
      <c r="AR29" s="338">
        <f>AP29+AJ29</f>
        <v>0</v>
      </c>
      <c r="AS29" s="333">
        <f t="shared" ref="AS29" si="39">AR29*V29</f>
        <v>0</v>
      </c>
      <c r="AT29" s="333"/>
    </row>
    <row r="30" spans="1:46" s="53" customFormat="1" ht="15">
      <c r="A30" s="703">
        <v>4</v>
      </c>
      <c r="B30" s="700">
        <v>1</v>
      </c>
      <c r="C30" s="328"/>
      <c r="D30" s="173">
        <v>21</v>
      </c>
      <c r="E30" s="328" t="s">
        <v>68</v>
      </c>
      <c r="F30" s="173">
        <v>27</v>
      </c>
      <c r="G30" s="172">
        <v>2</v>
      </c>
      <c r="H30" s="172">
        <v>1</v>
      </c>
      <c r="I30" s="173" t="s">
        <v>157</v>
      </c>
      <c r="J30" s="329" t="s">
        <v>24</v>
      </c>
      <c r="K30" s="162" t="s">
        <v>27</v>
      </c>
      <c r="L30" s="161">
        <v>110</v>
      </c>
      <c r="M30" s="164" t="s">
        <v>92</v>
      </c>
      <c r="N30" s="164" t="s">
        <v>111</v>
      </c>
      <c r="O30" s="164" t="s">
        <v>112</v>
      </c>
      <c r="P30" s="164" t="s">
        <v>86</v>
      </c>
      <c r="Q30" s="331">
        <v>26894</v>
      </c>
      <c r="R30" s="332">
        <v>44</v>
      </c>
      <c r="S30" s="164" t="s">
        <v>91</v>
      </c>
      <c r="T30" s="164" t="s">
        <v>63</v>
      </c>
      <c r="U30" s="368">
        <v>101.75</v>
      </c>
      <c r="V30" s="374">
        <v>0.55000000000000004</v>
      </c>
      <c r="W30" s="333">
        <v>0.56710000000000005</v>
      </c>
      <c r="X30" s="329">
        <v>160</v>
      </c>
      <c r="Y30" s="161">
        <v>180</v>
      </c>
      <c r="Z30" s="161">
        <v>195</v>
      </c>
      <c r="AA30" s="165"/>
      <c r="AB30" s="168">
        <v>195</v>
      </c>
      <c r="AC30" s="333">
        <f>AB30*V30</f>
        <v>107.25000000000001</v>
      </c>
      <c r="AD30" s="172">
        <v>170</v>
      </c>
      <c r="AE30" s="161">
        <v>185</v>
      </c>
      <c r="AF30" s="161">
        <v>200</v>
      </c>
      <c r="AG30" s="165"/>
      <c r="AH30" s="168">
        <v>200</v>
      </c>
      <c r="AI30" s="333">
        <f>AH30*V30</f>
        <v>110.00000000000001</v>
      </c>
      <c r="AJ30" s="329">
        <f>AH30+AB30</f>
        <v>395</v>
      </c>
      <c r="AK30" s="336">
        <f>AJ30*V30</f>
        <v>217.25000000000003</v>
      </c>
      <c r="AL30" s="172">
        <v>170</v>
      </c>
      <c r="AM30" s="161">
        <v>190</v>
      </c>
      <c r="AN30" s="161">
        <v>210</v>
      </c>
      <c r="AO30" s="165"/>
      <c r="AP30" s="168">
        <v>210</v>
      </c>
      <c r="AQ30" s="333">
        <f>AP30*V30</f>
        <v>115.50000000000001</v>
      </c>
      <c r="AR30" s="338">
        <f>AP30+AJ30</f>
        <v>605</v>
      </c>
      <c r="AS30" s="333">
        <f>AR30*V30</f>
        <v>332.75</v>
      </c>
      <c r="AT30" s="333">
        <f>AR30*W30</f>
        <v>343.09550000000002</v>
      </c>
    </row>
    <row r="31" spans="1:46" s="53" customFormat="1" ht="28.5">
      <c r="A31" s="703">
        <v>5</v>
      </c>
      <c r="B31" s="700" t="s">
        <v>106</v>
      </c>
      <c r="C31" s="328" t="s">
        <v>117</v>
      </c>
      <c r="D31" s="173">
        <v>12</v>
      </c>
      <c r="E31" s="172"/>
      <c r="F31" s="173">
        <v>12</v>
      </c>
      <c r="G31" s="172">
        <v>1</v>
      </c>
      <c r="H31" s="172">
        <v>1</v>
      </c>
      <c r="I31" s="173"/>
      <c r="J31" s="329" t="s">
        <v>24</v>
      </c>
      <c r="K31" s="162" t="s">
        <v>27</v>
      </c>
      <c r="L31" s="161">
        <v>110</v>
      </c>
      <c r="M31" s="164" t="s">
        <v>115</v>
      </c>
      <c r="N31" s="164" t="s">
        <v>116</v>
      </c>
      <c r="O31" s="164" t="s">
        <v>114</v>
      </c>
      <c r="P31" s="330" t="s">
        <v>85</v>
      </c>
      <c r="Q31" s="331" t="s">
        <v>118</v>
      </c>
      <c r="R31" s="332">
        <v>23</v>
      </c>
      <c r="S31" s="164" t="s">
        <v>64</v>
      </c>
      <c r="T31" s="164" t="s">
        <v>63</v>
      </c>
      <c r="U31" s="368">
        <v>107.6</v>
      </c>
      <c r="V31" s="374">
        <v>0.53959999999999997</v>
      </c>
      <c r="W31" s="333"/>
      <c r="X31" s="329">
        <v>240</v>
      </c>
      <c r="Y31" s="161">
        <v>245</v>
      </c>
      <c r="Z31" s="334">
        <v>255</v>
      </c>
      <c r="AA31" s="165"/>
      <c r="AB31" s="168">
        <v>245</v>
      </c>
      <c r="AC31" s="333">
        <f t="shared" ref="AC31" si="40">AB31*V31</f>
        <v>132.202</v>
      </c>
      <c r="AD31" s="172">
        <v>170</v>
      </c>
      <c r="AE31" s="161">
        <v>180</v>
      </c>
      <c r="AF31" s="161">
        <v>185</v>
      </c>
      <c r="AG31" s="165"/>
      <c r="AH31" s="168">
        <v>185</v>
      </c>
      <c r="AI31" s="333">
        <f t="shared" ref="AI31" si="41">AH31*V31</f>
        <v>99.825999999999993</v>
      </c>
      <c r="AJ31" s="329">
        <f t="shared" ref="AJ31" si="42">AH31+AB31</f>
        <v>430</v>
      </c>
      <c r="AK31" s="336">
        <f t="shared" ref="AK31" si="43">AJ31*V31</f>
        <v>232.02799999999999</v>
      </c>
      <c r="AL31" s="172">
        <v>230</v>
      </c>
      <c r="AM31" s="161">
        <v>250</v>
      </c>
      <c r="AN31" s="359">
        <v>265</v>
      </c>
      <c r="AO31" s="165"/>
      <c r="AP31" s="168">
        <v>250</v>
      </c>
      <c r="AQ31" s="333">
        <f t="shared" ref="AQ31" si="44">AP31*V31</f>
        <v>134.9</v>
      </c>
      <c r="AR31" s="338">
        <f t="shared" ref="AR31" si="45">AP31+AJ31</f>
        <v>680</v>
      </c>
      <c r="AS31" s="333">
        <f t="shared" ref="AS31" si="46">AR31*V31</f>
        <v>366.928</v>
      </c>
      <c r="AT31" s="333"/>
    </row>
    <row r="32" spans="1:46" s="53" customFormat="1" ht="15">
      <c r="A32" s="703">
        <v>6</v>
      </c>
      <c r="B32" s="700" t="s">
        <v>160</v>
      </c>
      <c r="C32" s="328"/>
      <c r="D32" s="173">
        <v>24</v>
      </c>
      <c r="E32" s="172"/>
      <c r="F32" s="173">
        <v>48</v>
      </c>
      <c r="G32" s="172">
        <v>1</v>
      </c>
      <c r="H32" s="172">
        <v>1</v>
      </c>
      <c r="I32" s="173" t="s">
        <v>158</v>
      </c>
      <c r="J32" s="329" t="s">
        <v>24</v>
      </c>
      <c r="K32" s="162" t="s">
        <v>27</v>
      </c>
      <c r="L32" s="161">
        <v>125</v>
      </c>
      <c r="M32" s="164" t="s">
        <v>107</v>
      </c>
      <c r="N32" s="164" t="s">
        <v>108</v>
      </c>
      <c r="O32" s="164" t="s">
        <v>109</v>
      </c>
      <c r="P32" s="164" t="s">
        <v>110</v>
      </c>
      <c r="Q32" s="331">
        <v>27023</v>
      </c>
      <c r="R32" s="332">
        <v>44</v>
      </c>
      <c r="S32" s="164" t="s">
        <v>91</v>
      </c>
      <c r="T32" s="164" t="s">
        <v>63</v>
      </c>
      <c r="U32" s="368">
        <v>120</v>
      </c>
      <c r="V32" s="374">
        <v>0.52700000000000002</v>
      </c>
      <c r="W32" s="333">
        <v>0.54330000000000001</v>
      </c>
      <c r="X32" s="329">
        <v>235</v>
      </c>
      <c r="Y32" s="161">
        <v>247.5</v>
      </c>
      <c r="Z32" s="161">
        <v>255</v>
      </c>
      <c r="AA32" s="165"/>
      <c r="AB32" s="168">
        <v>255</v>
      </c>
      <c r="AC32" s="333">
        <f>AB32*V32</f>
        <v>134.38500000000002</v>
      </c>
      <c r="AD32" s="172">
        <v>172</v>
      </c>
      <c r="AE32" s="161">
        <v>182</v>
      </c>
      <c r="AF32" s="335" t="s">
        <v>43</v>
      </c>
      <c r="AG32" s="165"/>
      <c r="AH32" s="168">
        <v>182</v>
      </c>
      <c r="AI32" s="333">
        <f>AH32*V32</f>
        <v>95.914000000000001</v>
      </c>
      <c r="AJ32" s="329">
        <f>AH32+AB32</f>
        <v>437</v>
      </c>
      <c r="AK32" s="336">
        <f>AJ32*V32</f>
        <v>230.29900000000001</v>
      </c>
      <c r="AL32" s="172">
        <v>260</v>
      </c>
      <c r="AM32" s="161">
        <v>275</v>
      </c>
      <c r="AN32" s="359">
        <v>292.5</v>
      </c>
      <c r="AO32" s="165"/>
      <c r="AP32" s="168">
        <v>275</v>
      </c>
      <c r="AQ32" s="333">
        <f>AP32*V32</f>
        <v>144.92500000000001</v>
      </c>
      <c r="AR32" s="338">
        <f>AP32+AJ32</f>
        <v>712</v>
      </c>
      <c r="AS32" s="333">
        <f>AR32*V32</f>
        <v>375.22399999999999</v>
      </c>
      <c r="AT32" s="333">
        <f>AR32*W32</f>
        <v>386.82960000000003</v>
      </c>
    </row>
    <row r="33" spans="1:46" s="53" customFormat="1" ht="28.5">
      <c r="A33" s="703">
        <v>7</v>
      </c>
      <c r="B33" s="700" t="s">
        <v>106</v>
      </c>
      <c r="C33" s="328" t="s">
        <v>117</v>
      </c>
      <c r="D33" s="757">
        <v>13</v>
      </c>
      <c r="E33" s="339" t="s">
        <v>149</v>
      </c>
      <c r="F33" s="725">
        <v>14</v>
      </c>
      <c r="G33" s="172">
        <v>2</v>
      </c>
      <c r="H33" s="172"/>
      <c r="I33" s="173" t="s">
        <v>30</v>
      </c>
      <c r="J33" s="329" t="s">
        <v>24</v>
      </c>
      <c r="K33" s="162" t="s">
        <v>27</v>
      </c>
      <c r="L33" s="161">
        <v>140</v>
      </c>
      <c r="M33" s="163" t="s">
        <v>119</v>
      </c>
      <c r="N33" s="163" t="s">
        <v>120</v>
      </c>
      <c r="O33" s="163" t="s">
        <v>121</v>
      </c>
      <c r="P33" s="330" t="s">
        <v>85</v>
      </c>
      <c r="Q33" s="331" t="s">
        <v>122</v>
      </c>
      <c r="R33" s="332">
        <v>26</v>
      </c>
      <c r="S33" s="164"/>
      <c r="T33" s="164" t="s">
        <v>63</v>
      </c>
      <c r="U33" s="368">
        <v>130</v>
      </c>
      <c r="V33" s="374">
        <v>0.51500000000000001</v>
      </c>
      <c r="W33" s="333"/>
      <c r="X33" s="329">
        <v>240</v>
      </c>
      <c r="Y33" s="161">
        <v>250</v>
      </c>
      <c r="Z33" s="334">
        <v>260</v>
      </c>
      <c r="AA33" s="165"/>
      <c r="AB33" s="168">
        <v>250</v>
      </c>
      <c r="AC33" s="333">
        <f t="shared" ref="AC33:AC34" si="47">AB33*V33</f>
        <v>128.75</v>
      </c>
      <c r="AD33" s="172">
        <v>175</v>
      </c>
      <c r="AE33" s="359">
        <v>180</v>
      </c>
      <c r="AF33" s="161">
        <v>180</v>
      </c>
      <c r="AG33" s="165"/>
      <c r="AH33" s="168">
        <v>180</v>
      </c>
      <c r="AI33" s="333">
        <f t="shared" ref="AI33:AI34" si="48">AH33*V33</f>
        <v>92.7</v>
      </c>
      <c r="AJ33" s="329">
        <f t="shared" ref="AJ33:AJ34" si="49">AH33+AB33</f>
        <v>430</v>
      </c>
      <c r="AK33" s="336">
        <f t="shared" ref="AK33:AK34" si="50">AJ33*V33</f>
        <v>221.45000000000002</v>
      </c>
      <c r="AL33" s="172">
        <v>270</v>
      </c>
      <c r="AM33" s="161">
        <v>280</v>
      </c>
      <c r="AN33" s="360">
        <v>290</v>
      </c>
      <c r="AO33" s="165"/>
      <c r="AP33" s="168">
        <v>290</v>
      </c>
      <c r="AQ33" s="333">
        <f t="shared" ref="AQ33:AQ34" si="51">AP33*V33</f>
        <v>149.35</v>
      </c>
      <c r="AR33" s="338">
        <f t="shared" ref="AR33:AR34" si="52">AP33+AJ33</f>
        <v>720</v>
      </c>
      <c r="AS33" s="333">
        <f t="shared" ref="AS33:AS34" si="53">AR33*V33</f>
        <v>370.8</v>
      </c>
      <c r="AT33" s="333"/>
    </row>
    <row r="34" spans="1:46" s="53" customFormat="1" ht="15.75" thickBot="1">
      <c r="A34" s="704">
        <v>8</v>
      </c>
      <c r="B34" s="701" t="s">
        <v>127</v>
      </c>
      <c r="C34" s="340" t="s">
        <v>98</v>
      </c>
      <c r="D34" s="758">
        <v>24</v>
      </c>
      <c r="E34" s="302" t="s">
        <v>105</v>
      </c>
      <c r="F34" s="726">
        <v>48</v>
      </c>
      <c r="G34" s="302">
        <v>1</v>
      </c>
      <c r="H34" s="302"/>
      <c r="I34" s="341" t="s">
        <v>28</v>
      </c>
      <c r="J34" s="342" t="s">
        <v>24</v>
      </c>
      <c r="K34" s="343" t="s">
        <v>27</v>
      </c>
      <c r="L34" s="303">
        <v>140</v>
      </c>
      <c r="M34" s="344" t="s">
        <v>123</v>
      </c>
      <c r="N34" s="344" t="s">
        <v>124</v>
      </c>
      <c r="O34" s="344" t="s">
        <v>125</v>
      </c>
      <c r="P34" s="344" t="s">
        <v>86</v>
      </c>
      <c r="Q34" s="345" t="s">
        <v>126</v>
      </c>
      <c r="R34" s="346">
        <v>36</v>
      </c>
      <c r="S34" s="347"/>
      <c r="T34" s="344" t="s">
        <v>63</v>
      </c>
      <c r="U34" s="369">
        <v>134.9</v>
      </c>
      <c r="V34" s="375">
        <v>0.5091</v>
      </c>
      <c r="W34" s="348"/>
      <c r="X34" s="372">
        <v>290</v>
      </c>
      <c r="Y34" s="303">
        <v>300</v>
      </c>
      <c r="Z34" s="349">
        <v>310</v>
      </c>
      <c r="AA34" s="350"/>
      <c r="AB34" s="301">
        <v>300</v>
      </c>
      <c r="AC34" s="348">
        <f t="shared" si="47"/>
        <v>152.72999999999999</v>
      </c>
      <c r="AD34" s="302">
        <v>220</v>
      </c>
      <c r="AE34" s="303">
        <v>225</v>
      </c>
      <c r="AF34" s="802">
        <v>230</v>
      </c>
      <c r="AG34" s="350"/>
      <c r="AH34" s="301">
        <v>225</v>
      </c>
      <c r="AI34" s="348">
        <f t="shared" si="48"/>
        <v>114.5475</v>
      </c>
      <c r="AJ34" s="342">
        <f t="shared" si="49"/>
        <v>525</v>
      </c>
      <c r="AK34" s="351">
        <f t="shared" si="50"/>
        <v>267.27749999999997</v>
      </c>
      <c r="AL34" s="361">
        <v>315</v>
      </c>
      <c r="AM34" s="303">
        <v>325</v>
      </c>
      <c r="AN34" s="349">
        <v>330</v>
      </c>
      <c r="AO34" s="350"/>
      <c r="AP34" s="301">
        <v>325</v>
      </c>
      <c r="AQ34" s="348">
        <f t="shared" si="51"/>
        <v>165.45750000000001</v>
      </c>
      <c r="AR34" s="300">
        <f t="shared" si="52"/>
        <v>850</v>
      </c>
      <c r="AS34" s="348">
        <f t="shared" si="53"/>
        <v>432.73500000000001</v>
      </c>
      <c r="AT34" s="348"/>
    </row>
    <row r="36" spans="1:46">
      <c r="A36" s="729" t="s">
        <v>348</v>
      </c>
    </row>
    <row r="37" spans="1:46" ht="15">
      <c r="C37" s="44" t="s">
        <v>76</v>
      </c>
      <c r="D37" s="762"/>
      <c r="E37" s="161" t="s">
        <v>172</v>
      </c>
      <c r="F37" s="1"/>
    </row>
    <row r="38" spans="1:46" ht="15">
      <c r="C38" s="44" t="s">
        <v>170</v>
      </c>
      <c r="D38" s="762"/>
      <c r="E38" s="161" t="s">
        <v>175</v>
      </c>
      <c r="F38" s="1"/>
    </row>
    <row r="39" spans="1:46" ht="30">
      <c r="C39" s="44" t="s">
        <v>117</v>
      </c>
      <c r="D39" s="761">
        <v>33</v>
      </c>
      <c r="E39" s="161" t="s">
        <v>102</v>
      </c>
      <c r="F39" s="1"/>
    </row>
    <row r="40" spans="1:46" ht="15">
      <c r="C40" s="44" t="s">
        <v>230</v>
      </c>
      <c r="D40" s="762"/>
      <c r="E40" s="161" t="s">
        <v>215</v>
      </c>
      <c r="F40" s="1"/>
    </row>
    <row r="41" spans="1:46" ht="15">
      <c r="C41" s="44" t="s">
        <v>80</v>
      </c>
      <c r="D41" s="762"/>
      <c r="E41" s="161" t="s">
        <v>105</v>
      </c>
      <c r="F41" s="388">
        <v>62</v>
      </c>
    </row>
    <row r="42" spans="1:46" ht="15">
      <c r="C42" s="44" t="s">
        <v>61</v>
      </c>
      <c r="D42" s="762"/>
      <c r="E42" s="161" t="s">
        <v>69</v>
      </c>
      <c r="F42" s="1"/>
    </row>
    <row r="43" spans="1:46" ht="15">
      <c r="C43" s="44" t="s">
        <v>214</v>
      </c>
      <c r="D43" s="762"/>
      <c r="E43" s="161" t="s">
        <v>70</v>
      </c>
      <c r="F43" s="1"/>
    </row>
    <row r="44" spans="1:46" ht="15">
      <c r="C44" s="44" t="s">
        <v>304</v>
      </c>
      <c r="D44" s="762"/>
      <c r="E44" s="161" t="s">
        <v>103</v>
      </c>
      <c r="F44" s="1"/>
    </row>
    <row r="45" spans="1:46" ht="15">
      <c r="C45" s="45" t="s">
        <v>60</v>
      </c>
      <c r="D45" s="762"/>
      <c r="E45" s="163" t="s">
        <v>149</v>
      </c>
      <c r="F45" s="388">
        <v>14</v>
      </c>
    </row>
    <row r="46" spans="1:46" ht="15">
      <c r="C46" s="44" t="s">
        <v>98</v>
      </c>
      <c r="D46" s="761">
        <v>37</v>
      </c>
      <c r="E46" s="161" t="s">
        <v>68</v>
      </c>
      <c r="F46" s="1"/>
    </row>
    <row r="47" spans="1:46" ht="15">
      <c r="C47" s="44" t="s">
        <v>237</v>
      </c>
      <c r="D47" s="762"/>
      <c r="E47" s="161" t="s">
        <v>104</v>
      </c>
      <c r="F47" s="1"/>
    </row>
    <row r="48" spans="1:46">
      <c r="E48" s="1" t="s">
        <v>199</v>
      </c>
      <c r="F48" s="1"/>
    </row>
    <row r="49" spans="5:6" ht="14.25">
      <c r="E49" s="161" t="s">
        <v>257</v>
      </c>
      <c r="F49" s="1"/>
    </row>
  </sheetData>
  <mergeCells count="33">
    <mergeCell ref="A3:A4"/>
    <mergeCell ref="AR3:AT3"/>
    <mergeCell ref="H3:H4"/>
    <mergeCell ref="B3:B4"/>
    <mergeCell ref="C3:C4"/>
    <mergeCell ref="D3:D4"/>
    <mergeCell ref="R3:R4"/>
    <mergeCell ref="G3:G4"/>
    <mergeCell ref="M26:O26"/>
    <mergeCell ref="M16:O16"/>
    <mergeCell ref="O3:O4"/>
    <mergeCell ref="I3:I4"/>
    <mergeCell ref="N3:N4"/>
    <mergeCell ref="J3:J4"/>
    <mergeCell ref="K3:K4"/>
    <mergeCell ref="L3:L4"/>
    <mergeCell ref="M3:M4"/>
    <mergeCell ref="AV3:AV4"/>
    <mergeCell ref="M6:O6"/>
    <mergeCell ref="E3:E4"/>
    <mergeCell ref="AJ3:AK3"/>
    <mergeCell ref="AL3:AQ3"/>
    <mergeCell ref="AU3:AU4"/>
    <mergeCell ref="S3:S4"/>
    <mergeCell ref="T3:T4"/>
    <mergeCell ref="U3:U4"/>
    <mergeCell ref="V3:V4"/>
    <mergeCell ref="X3:AC3"/>
    <mergeCell ref="AD3:AI3"/>
    <mergeCell ref="W3:W4"/>
    <mergeCell ref="P3:P4"/>
    <mergeCell ref="F3:F4"/>
    <mergeCell ref="Q3:Q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70"/>
  <sheetViews>
    <sheetView topLeftCell="A13" zoomScale="85" zoomScaleNormal="85" workbookViewId="0">
      <selection activeCell="A35" sqref="A35:XFD35"/>
    </sheetView>
  </sheetViews>
  <sheetFormatPr defaultRowHeight="15"/>
  <cols>
    <col min="1" max="1" width="5.28515625" style="671" customWidth="1"/>
    <col min="2" max="2" width="9.140625" style="65"/>
    <col min="3" max="3" width="9.85546875" style="65" customWidth="1"/>
    <col min="4" max="4" width="19" style="65" bestFit="1" customWidth="1"/>
    <col min="5" max="5" width="8.42578125" style="65" bestFit="1" customWidth="1"/>
    <col min="6" max="6" width="16.140625" style="65" customWidth="1"/>
    <col min="7" max="7" width="9" style="65" bestFit="1" customWidth="1"/>
    <col min="8" max="8" width="6.28515625" style="65" customWidth="1"/>
    <col min="9" max="9" width="10.42578125" style="208" customWidth="1"/>
    <col min="10" max="10" width="16.85546875" style="65" customWidth="1"/>
    <col min="11" max="11" width="8.7109375" style="65" customWidth="1"/>
    <col min="12" max="12" width="8.85546875" style="65" bestFit="1" customWidth="1"/>
    <col min="13" max="13" width="6.5703125" style="65" bestFit="1" customWidth="1"/>
    <col min="14" max="14" width="20.85546875" style="65" customWidth="1"/>
    <col min="15" max="15" width="14.42578125" style="65" bestFit="1" customWidth="1"/>
    <col min="16" max="16" width="18.42578125" style="65" bestFit="1" customWidth="1"/>
    <col min="17" max="17" width="12.5703125" style="48" bestFit="1" customWidth="1"/>
    <col min="18" max="18" width="13.42578125" style="7" bestFit="1" customWidth="1"/>
    <col min="19" max="19" width="7.7109375" style="175" bestFit="1" customWidth="1"/>
    <col min="20" max="20" width="18.5703125" style="11" bestFit="1" customWidth="1"/>
    <col min="21" max="21" width="18.28515625" style="21" bestFit="1" customWidth="1"/>
    <col min="22" max="22" width="7.5703125" style="179" bestFit="1" customWidth="1"/>
    <col min="23" max="23" width="10.85546875" style="11" bestFit="1" customWidth="1"/>
    <col min="24" max="24" width="12.5703125" style="11" bestFit="1" customWidth="1"/>
    <col min="25" max="26" width="6.140625" style="65" bestFit="1" customWidth="1"/>
    <col min="27" max="27" width="6.140625" style="152" bestFit="1" customWidth="1"/>
    <col min="28" max="28" width="4.140625" style="21" bestFit="1" customWidth="1"/>
    <col min="29" max="29" width="9.140625" style="141" customWidth="1"/>
    <col min="30" max="30" width="10.85546875" style="11" bestFit="1" customWidth="1"/>
    <col min="31" max="31" width="12.5703125" style="11" bestFit="1" customWidth="1"/>
    <col min="32" max="78" width="9.140625" style="208"/>
    <col min="79" max="16384" width="9.140625" style="65"/>
  </cols>
  <sheetData>
    <row r="1" spans="1:78" ht="20.25">
      <c r="D1" s="3"/>
      <c r="K1" s="16" t="s">
        <v>162</v>
      </c>
      <c r="L1" s="3"/>
      <c r="M1" s="3"/>
      <c r="N1" s="3"/>
      <c r="O1" s="3"/>
      <c r="P1" s="3"/>
      <c r="R1" s="4"/>
      <c r="T1" s="48"/>
      <c r="U1" s="47"/>
      <c r="V1" s="177"/>
      <c r="W1" s="15"/>
      <c r="X1" s="15"/>
      <c r="Y1" s="3"/>
      <c r="Z1" s="3"/>
      <c r="AA1" s="21"/>
    </row>
    <row r="2" spans="1:78" ht="21" thickBot="1">
      <c r="D2" s="3"/>
      <c r="H2" s="65" t="s">
        <v>23</v>
      </c>
      <c r="I2" s="208" t="s">
        <v>23</v>
      </c>
      <c r="K2" s="16" t="s">
        <v>165</v>
      </c>
      <c r="L2" s="3"/>
      <c r="M2" s="3"/>
      <c r="N2" s="3"/>
      <c r="O2" s="3"/>
      <c r="P2" s="3"/>
      <c r="Q2" s="51"/>
      <c r="S2" s="176"/>
      <c r="T2" s="16"/>
      <c r="U2" s="50"/>
      <c r="V2" s="178"/>
      <c r="W2" s="15"/>
      <c r="X2" s="15"/>
      <c r="Y2" s="3"/>
      <c r="Z2" s="3"/>
      <c r="AA2" s="21"/>
    </row>
    <row r="3" spans="1:78" ht="12.75" customHeight="1">
      <c r="A3" s="873" t="s">
        <v>347</v>
      </c>
      <c r="B3" s="873" t="s">
        <v>67</v>
      </c>
      <c r="C3" s="877" t="s">
        <v>150</v>
      </c>
      <c r="D3" s="811" t="s">
        <v>19</v>
      </c>
      <c r="E3" s="839" t="s">
        <v>71</v>
      </c>
      <c r="F3" s="811" t="s">
        <v>22</v>
      </c>
      <c r="G3" s="864" t="s">
        <v>72</v>
      </c>
      <c r="H3" s="811" t="s">
        <v>333</v>
      </c>
      <c r="I3" s="803" t="s">
        <v>345</v>
      </c>
      <c r="J3" s="839" t="s">
        <v>9</v>
      </c>
      <c r="K3" s="875" t="s">
        <v>20</v>
      </c>
      <c r="L3" s="803" t="s">
        <v>21</v>
      </c>
      <c r="M3" s="803" t="s">
        <v>2</v>
      </c>
      <c r="N3" s="803" t="s">
        <v>45</v>
      </c>
      <c r="O3" s="803" t="s">
        <v>46</v>
      </c>
      <c r="P3" s="803" t="s">
        <v>47</v>
      </c>
      <c r="Q3" s="805" t="s">
        <v>84</v>
      </c>
      <c r="R3" s="803" t="s">
        <v>7</v>
      </c>
      <c r="S3" s="871" t="s">
        <v>65</v>
      </c>
      <c r="T3" s="803" t="s">
        <v>4</v>
      </c>
      <c r="U3" s="803" t="s">
        <v>44</v>
      </c>
      <c r="V3" s="866" t="s">
        <v>1</v>
      </c>
      <c r="W3" s="868" t="s">
        <v>270</v>
      </c>
      <c r="X3" s="830" t="s">
        <v>271</v>
      </c>
      <c r="Y3" s="860" t="s">
        <v>283</v>
      </c>
      <c r="Z3" s="861"/>
      <c r="AA3" s="861"/>
      <c r="AB3" s="861"/>
      <c r="AC3" s="861"/>
      <c r="AD3" s="861"/>
      <c r="AE3" s="862"/>
      <c r="AF3" s="821"/>
      <c r="AG3" s="821"/>
    </row>
    <row r="4" spans="1:78" s="8" customFormat="1" ht="28.5" customHeight="1" thickBot="1">
      <c r="A4" s="874"/>
      <c r="B4" s="874"/>
      <c r="C4" s="878"/>
      <c r="D4" s="812"/>
      <c r="E4" s="840"/>
      <c r="F4" s="812"/>
      <c r="G4" s="865"/>
      <c r="H4" s="812"/>
      <c r="I4" s="804"/>
      <c r="J4" s="840"/>
      <c r="K4" s="876"/>
      <c r="L4" s="804"/>
      <c r="M4" s="804"/>
      <c r="N4" s="804"/>
      <c r="O4" s="804"/>
      <c r="P4" s="804"/>
      <c r="Q4" s="806"/>
      <c r="R4" s="804"/>
      <c r="S4" s="872"/>
      <c r="T4" s="804"/>
      <c r="U4" s="804"/>
      <c r="V4" s="867"/>
      <c r="W4" s="869"/>
      <c r="X4" s="870"/>
      <c r="Y4" s="96">
        <v>1</v>
      </c>
      <c r="Z4" s="18">
        <v>2</v>
      </c>
      <c r="AA4" s="28">
        <v>3</v>
      </c>
      <c r="AB4" s="18">
        <v>4</v>
      </c>
      <c r="AC4" s="18" t="s">
        <v>6</v>
      </c>
      <c r="AD4" s="97" t="s">
        <v>270</v>
      </c>
      <c r="AE4" s="97" t="s">
        <v>271</v>
      </c>
      <c r="AF4" s="821"/>
      <c r="AG4" s="821"/>
    </row>
    <row r="5" spans="1:78" ht="19.5" customHeight="1" thickBot="1">
      <c r="D5" s="141"/>
      <c r="L5" s="35"/>
      <c r="N5" s="863" t="s">
        <v>335</v>
      </c>
      <c r="O5" s="863"/>
      <c r="P5" s="863"/>
      <c r="Q5" s="47"/>
      <c r="R5" s="109"/>
      <c r="T5" s="21"/>
    </row>
    <row r="6" spans="1:78" s="446" customFormat="1" ht="13.5" customHeight="1">
      <c r="A6" s="692">
        <v>1</v>
      </c>
      <c r="B6" s="554"/>
      <c r="C6" s="476" t="s">
        <v>106</v>
      </c>
      <c r="D6" s="558" t="s">
        <v>170</v>
      </c>
      <c r="E6" s="476">
        <v>5</v>
      </c>
      <c r="F6" s="466" t="s">
        <v>175</v>
      </c>
      <c r="G6" s="476">
        <v>5</v>
      </c>
      <c r="H6" s="466">
        <v>2</v>
      </c>
      <c r="I6" s="467"/>
      <c r="J6" s="476"/>
      <c r="K6" s="554" t="s">
        <v>31</v>
      </c>
      <c r="L6" s="467" t="s">
        <v>27</v>
      </c>
      <c r="M6" s="468">
        <v>56</v>
      </c>
      <c r="N6" s="469" t="s">
        <v>191</v>
      </c>
      <c r="O6" s="469" t="s">
        <v>192</v>
      </c>
      <c r="P6" s="469" t="s">
        <v>169</v>
      </c>
      <c r="Q6" s="470" t="s">
        <v>85</v>
      </c>
      <c r="R6" s="471">
        <v>29138</v>
      </c>
      <c r="S6" s="472">
        <v>38</v>
      </c>
      <c r="T6" s="473"/>
      <c r="U6" s="469" t="s">
        <v>63</v>
      </c>
      <c r="V6" s="598">
        <v>54.02</v>
      </c>
      <c r="W6" s="603">
        <v>0.93899999999999995</v>
      </c>
      <c r="X6" s="573"/>
      <c r="Y6" s="466">
        <v>57.5</v>
      </c>
      <c r="Z6" s="467">
        <v>60</v>
      </c>
      <c r="AA6" s="474">
        <v>62.5</v>
      </c>
      <c r="AB6" s="475"/>
      <c r="AC6" s="680">
        <v>60</v>
      </c>
      <c r="AD6" s="473">
        <f t="shared" ref="AD6:AD16" si="0">AC6*W6</f>
        <v>56.339999999999996</v>
      </c>
      <c r="AE6" s="573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</row>
    <row r="7" spans="1:78" s="446" customFormat="1" ht="25.5" customHeight="1">
      <c r="A7" s="693">
        <v>2</v>
      </c>
      <c r="B7" s="691" t="s">
        <v>342</v>
      </c>
      <c r="C7" s="445" t="s">
        <v>336</v>
      </c>
      <c r="D7" s="559" t="s">
        <v>170</v>
      </c>
      <c r="E7" s="528">
        <v>24</v>
      </c>
      <c r="F7" s="279" t="s">
        <v>172</v>
      </c>
      <c r="G7" s="296">
        <v>48</v>
      </c>
      <c r="H7" s="279">
        <v>1</v>
      </c>
      <c r="I7" s="277">
        <v>1</v>
      </c>
      <c r="J7" s="445" t="s">
        <v>28</v>
      </c>
      <c r="K7" s="547" t="s">
        <v>31</v>
      </c>
      <c r="L7" s="277" t="s">
        <v>27</v>
      </c>
      <c r="M7" s="441">
        <v>56</v>
      </c>
      <c r="N7" s="447" t="s">
        <v>185</v>
      </c>
      <c r="O7" s="447" t="s">
        <v>186</v>
      </c>
      <c r="P7" s="447" t="s">
        <v>187</v>
      </c>
      <c r="Q7" s="477" t="s">
        <v>85</v>
      </c>
      <c r="R7" s="443">
        <v>27929</v>
      </c>
      <c r="S7" s="444">
        <v>41</v>
      </c>
      <c r="T7" s="447" t="s">
        <v>91</v>
      </c>
      <c r="U7" s="442" t="s">
        <v>63</v>
      </c>
      <c r="V7" s="599">
        <v>55</v>
      </c>
      <c r="W7" s="604">
        <v>0.92630000000000001</v>
      </c>
      <c r="X7" s="574">
        <v>0.92910000000000004</v>
      </c>
      <c r="Y7" s="279">
        <v>67.5</v>
      </c>
      <c r="Z7" s="277">
        <v>70</v>
      </c>
      <c r="AA7" s="277">
        <v>72.5</v>
      </c>
      <c r="AB7" s="280"/>
      <c r="AC7" s="681">
        <v>72.5</v>
      </c>
      <c r="AD7" s="278">
        <f t="shared" si="0"/>
        <v>67.156750000000002</v>
      </c>
      <c r="AE7" s="574">
        <f>AC7*X7</f>
        <v>67.359750000000005</v>
      </c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</row>
    <row r="8" spans="1:78" s="490" customFormat="1">
      <c r="A8" s="693">
        <v>3</v>
      </c>
      <c r="B8" s="548"/>
      <c r="C8" s="489">
        <v>3</v>
      </c>
      <c r="D8" s="560" t="s">
        <v>61</v>
      </c>
      <c r="E8" s="489">
        <v>0</v>
      </c>
      <c r="F8" s="480" t="s">
        <v>69</v>
      </c>
      <c r="G8" s="489">
        <v>0</v>
      </c>
      <c r="H8" s="480"/>
      <c r="I8" s="479"/>
      <c r="J8" s="489"/>
      <c r="K8" s="548" t="s">
        <v>31</v>
      </c>
      <c r="L8" s="479" t="s">
        <v>27</v>
      </c>
      <c r="M8" s="482">
        <v>60</v>
      </c>
      <c r="N8" s="482" t="s">
        <v>51</v>
      </c>
      <c r="O8" s="482" t="s">
        <v>52</v>
      </c>
      <c r="P8" s="482" t="s">
        <v>53</v>
      </c>
      <c r="Q8" s="483" t="s">
        <v>85</v>
      </c>
      <c r="R8" s="484">
        <v>31687</v>
      </c>
      <c r="S8" s="483">
        <v>31</v>
      </c>
      <c r="T8" s="482"/>
      <c r="U8" s="482" t="s">
        <v>63</v>
      </c>
      <c r="V8" s="600">
        <v>56.44</v>
      </c>
      <c r="W8" s="605">
        <v>0.90859999999999996</v>
      </c>
      <c r="X8" s="575"/>
      <c r="Y8" s="480">
        <v>42.5</v>
      </c>
      <c r="Z8" s="479">
        <v>45</v>
      </c>
      <c r="AA8" s="487">
        <v>47.5</v>
      </c>
      <c r="AB8" s="488"/>
      <c r="AC8" s="496">
        <v>45</v>
      </c>
      <c r="AD8" s="486">
        <f>AC8*W8</f>
        <v>40.887</v>
      </c>
      <c r="AE8" s="575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</row>
    <row r="9" spans="1:78" s="490" customFormat="1">
      <c r="A9" s="693">
        <v>4</v>
      </c>
      <c r="B9" s="548"/>
      <c r="C9" s="489">
        <v>1</v>
      </c>
      <c r="D9" s="480"/>
      <c r="E9" s="489">
        <v>12</v>
      </c>
      <c r="F9" s="480" t="s">
        <v>68</v>
      </c>
      <c r="G9" s="489">
        <v>12</v>
      </c>
      <c r="H9" s="480">
        <v>5</v>
      </c>
      <c r="I9" s="479">
        <v>1</v>
      </c>
      <c r="J9" s="489"/>
      <c r="K9" s="548" t="s">
        <v>31</v>
      </c>
      <c r="L9" s="479" t="s">
        <v>27</v>
      </c>
      <c r="M9" s="482">
        <v>60</v>
      </c>
      <c r="N9" s="482" t="s">
        <v>57</v>
      </c>
      <c r="O9" s="482" t="s">
        <v>58</v>
      </c>
      <c r="P9" s="482" t="s">
        <v>59</v>
      </c>
      <c r="Q9" s="483" t="s">
        <v>86</v>
      </c>
      <c r="R9" s="484">
        <v>34682</v>
      </c>
      <c r="S9" s="483">
        <v>23</v>
      </c>
      <c r="T9" s="482" t="s">
        <v>64</v>
      </c>
      <c r="U9" s="482" t="s">
        <v>63</v>
      </c>
      <c r="V9" s="600">
        <v>59.8</v>
      </c>
      <c r="W9" s="605">
        <v>0.86280000000000001</v>
      </c>
      <c r="X9" s="575"/>
      <c r="Y9" s="480">
        <v>45</v>
      </c>
      <c r="Z9" s="479">
        <v>52.5</v>
      </c>
      <c r="AA9" s="487">
        <v>55</v>
      </c>
      <c r="AB9" s="488"/>
      <c r="AC9" s="496">
        <v>52.5</v>
      </c>
      <c r="AD9" s="486">
        <f>AC9*W9</f>
        <v>45.296999999999997</v>
      </c>
      <c r="AE9" s="575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</row>
    <row r="10" spans="1:78" s="490" customFormat="1">
      <c r="A10" s="693">
        <v>5</v>
      </c>
      <c r="B10" s="548"/>
      <c r="C10" s="489">
        <v>1</v>
      </c>
      <c r="D10" s="560" t="s">
        <v>170</v>
      </c>
      <c r="E10" s="528">
        <v>2</v>
      </c>
      <c r="F10" s="480" t="s">
        <v>175</v>
      </c>
      <c r="G10" s="296">
        <v>2</v>
      </c>
      <c r="H10" s="480">
        <v>4</v>
      </c>
      <c r="I10" s="479"/>
      <c r="J10" s="489"/>
      <c r="K10" s="548" t="s">
        <v>31</v>
      </c>
      <c r="L10" s="479" t="s">
        <v>27</v>
      </c>
      <c r="M10" s="481">
        <v>60</v>
      </c>
      <c r="N10" s="491" t="s">
        <v>188</v>
      </c>
      <c r="O10" s="491" t="s">
        <v>189</v>
      </c>
      <c r="P10" s="491" t="s">
        <v>190</v>
      </c>
      <c r="Q10" s="483" t="s">
        <v>85</v>
      </c>
      <c r="R10" s="484">
        <v>28979</v>
      </c>
      <c r="S10" s="485">
        <v>38</v>
      </c>
      <c r="T10" s="486"/>
      <c r="U10" s="482" t="s">
        <v>63</v>
      </c>
      <c r="V10" s="600">
        <v>58.8</v>
      </c>
      <c r="W10" s="605">
        <v>0.87380000000000002</v>
      </c>
      <c r="X10" s="575"/>
      <c r="Y10" s="480">
        <v>45</v>
      </c>
      <c r="Z10" s="479">
        <v>50</v>
      </c>
      <c r="AA10" s="479">
        <v>52.5</v>
      </c>
      <c r="AB10" s="488"/>
      <c r="AC10" s="496">
        <v>52.5</v>
      </c>
      <c r="AD10" s="486">
        <f>AC10*W10</f>
        <v>45.874499999999998</v>
      </c>
      <c r="AE10" s="575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</row>
    <row r="11" spans="1:78" s="490" customFormat="1" ht="16.5" customHeight="1">
      <c r="A11" s="693">
        <v>6</v>
      </c>
      <c r="B11" s="548"/>
      <c r="C11" s="489" t="s">
        <v>106</v>
      </c>
      <c r="D11" s="560" t="s">
        <v>170</v>
      </c>
      <c r="E11" s="528">
        <v>3</v>
      </c>
      <c r="F11" s="480" t="s">
        <v>172</v>
      </c>
      <c r="G11" s="296">
        <v>3</v>
      </c>
      <c r="H11" s="480">
        <v>3</v>
      </c>
      <c r="I11" s="479"/>
      <c r="J11" s="489"/>
      <c r="K11" s="548" t="s">
        <v>31</v>
      </c>
      <c r="L11" s="479" t="s">
        <v>27</v>
      </c>
      <c r="M11" s="481">
        <v>60</v>
      </c>
      <c r="N11" s="482" t="s">
        <v>193</v>
      </c>
      <c r="O11" s="482" t="s">
        <v>192</v>
      </c>
      <c r="P11" s="482" t="s">
        <v>194</v>
      </c>
      <c r="Q11" s="483" t="s">
        <v>85</v>
      </c>
      <c r="R11" s="484">
        <v>32218</v>
      </c>
      <c r="S11" s="485">
        <v>30</v>
      </c>
      <c r="T11" s="486"/>
      <c r="U11" s="482" t="s">
        <v>63</v>
      </c>
      <c r="V11" s="600">
        <v>58.76</v>
      </c>
      <c r="W11" s="605">
        <v>0.87380000000000002</v>
      </c>
      <c r="X11" s="575"/>
      <c r="Y11" s="580">
        <v>67.5</v>
      </c>
      <c r="Z11" s="487">
        <v>67.5</v>
      </c>
      <c r="AA11" s="479">
        <v>67.5</v>
      </c>
      <c r="AB11" s="488"/>
      <c r="AC11" s="496">
        <v>67.5</v>
      </c>
      <c r="AD11" s="486">
        <f t="shared" si="0"/>
        <v>58.981500000000004</v>
      </c>
      <c r="AE11" s="575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</row>
    <row r="12" spans="1:78" s="498" customFormat="1" ht="15" customHeight="1">
      <c r="A12" s="693">
        <v>7</v>
      </c>
      <c r="B12" s="549"/>
      <c r="C12" s="497" t="s">
        <v>127</v>
      </c>
      <c r="D12" s="560" t="s">
        <v>170</v>
      </c>
      <c r="E12" s="757">
        <v>13</v>
      </c>
      <c r="F12" s="493" t="s">
        <v>172</v>
      </c>
      <c r="G12" s="674">
        <v>14</v>
      </c>
      <c r="H12" s="493">
        <v>2</v>
      </c>
      <c r="I12" s="492"/>
      <c r="J12" s="497" t="s">
        <v>30</v>
      </c>
      <c r="K12" s="549" t="s">
        <v>31</v>
      </c>
      <c r="L12" s="492" t="s">
        <v>27</v>
      </c>
      <c r="M12" s="481">
        <v>60</v>
      </c>
      <c r="N12" s="491" t="s">
        <v>167</v>
      </c>
      <c r="O12" s="491" t="s">
        <v>168</v>
      </c>
      <c r="P12" s="491" t="s">
        <v>169</v>
      </c>
      <c r="Q12" s="483" t="s">
        <v>85</v>
      </c>
      <c r="R12" s="484">
        <v>33015</v>
      </c>
      <c r="S12" s="485">
        <v>27</v>
      </c>
      <c r="T12" s="494"/>
      <c r="U12" s="482" t="s">
        <v>63</v>
      </c>
      <c r="V12" s="600">
        <v>59.34</v>
      </c>
      <c r="W12" s="606">
        <v>0.86760000000000004</v>
      </c>
      <c r="X12" s="576"/>
      <c r="Y12" s="493">
        <v>65</v>
      </c>
      <c r="Z12" s="492">
        <v>67.5</v>
      </c>
      <c r="AA12" s="492">
        <v>70</v>
      </c>
      <c r="AB12" s="494"/>
      <c r="AC12" s="496">
        <v>70</v>
      </c>
      <c r="AD12" s="495">
        <f>AC12*W12</f>
        <v>60.731999999999999</v>
      </c>
      <c r="AE12" s="576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</row>
    <row r="13" spans="1:78" s="490" customFormat="1">
      <c r="A13" s="693">
        <v>8</v>
      </c>
      <c r="B13" s="548"/>
      <c r="C13" s="489" t="s">
        <v>127</v>
      </c>
      <c r="D13" s="561" t="s">
        <v>198</v>
      </c>
      <c r="E13" s="528">
        <v>21</v>
      </c>
      <c r="F13" s="480" t="s">
        <v>199</v>
      </c>
      <c r="G13" s="296">
        <v>27</v>
      </c>
      <c r="H13" s="480">
        <v>1</v>
      </c>
      <c r="I13" s="479"/>
      <c r="J13" s="489" t="s">
        <v>29</v>
      </c>
      <c r="K13" s="548" t="s">
        <v>31</v>
      </c>
      <c r="L13" s="479" t="s">
        <v>27</v>
      </c>
      <c r="M13" s="481">
        <v>60</v>
      </c>
      <c r="N13" s="491" t="s">
        <v>195</v>
      </c>
      <c r="O13" s="491" t="s">
        <v>196</v>
      </c>
      <c r="P13" s="491" t="s">
        <v>197</v>
      </c>
      <c r="Q13" s="483" t="s">
        <v>85</v>
      </c>
      <c r="R13" s="484">
        <v>32120</v>
      </c>
      <c r="S13" s="485">
        <v>30</v>
      </c>
      <c r="T13" s="486"/>
      <c r="U13" s="482" t="s">
        <v>63</v>
      </c>
      <c r="V13" s="600">
        <v>59.92</v>
      </c>
      <c r="W13" s="605">
        <v>0.86280000000000001</v>
      </c>
      <c r="X13" s="575"/>
      <c r="Y13" s="580">
        <v>70</v>
      </c>
      <c r="Z13" s="479">
        <v>70</v>
      </c>
      <c r="AA13" s="479">
        <v>75</v>
      </c>
      <c r="AB13" s="488"/>
      <c r="AC13" s="496">
        <v>75</v>
      </c>
      <c r="AD13" s="486">
        <f t="shared" si="0"/>
        <v>64.710000000000008</v>
      </c>
      <c r="AE13" s="575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</row>
    <row r="14" spans="1:78" s="386" customFormat="1">
      <c r="A14" s="693">
        <v>9</v>
      </c>
      <c r="B14" s="288"/>
      <c r="C14" s="295" t="s">
        <v>43</v>
      </c>
      <c r="D14" s="563" t="s">
        <v>61</v>
      </c>
      <c r="E14" s="295">
        <v>0</v>
      </c>
      <c r="F14" s="276" t="s">
        <v>69</v>
      </c>
      <c r="G14" s="295">
        <v>0</v>
      </c>
      <c r="H14" s="276"/>
      <c r="I14" s="218"/>
      <c r="J14" s="295"/>
      <c r="K14" s="288" t="s">
        <v>31</v>
      </c>
      <c r="L14" s="218" t="s">
        <v>27</v>
      </c>
      <c r="M14" s="381">
        <v>67.5</v>
      </c>
      <c r="N14" s="381" t="s">
        <v>54</v>
      </c>
      <c r="O14" s="381" t="s">
        <v>55</v>
      </c>
      <c r="P14" s="381" t="s">
        <v>56</v>
      </c>
      <c r="Q14" s="411" t="s">
        <v>85</v>
      </c>
      <c r="R14" s="382">
        <v>32196</v>
      </c>
      <c r="S14" s="411">
        <v>30</v>
      </c>
      <c r="T14" s="381"/>
      <c r="U14" s="381" t="s">
        <v>63</v>
      </c>
      <c r="V14" s="601">
        <v>63.55</v>
      </c>
      <c r="W14" s="607">
        <v>0.82020000000000004</v>
      </c>
      <c r="X14" s="577"/>
      <c r="Y14" s="581">
        <v>60</v>
      </c>
      <c r="Z14" s="384">
        <v>62.5</v>
      </c>
      <c r="AA14" s="384">
        <v>62.5</v>
      </c>
      <c r="AB14" s="221"/>
      <c r="AC14" s="682">
        <v>0</v>
      </c>
      <c r="AD14" s="223">
        <f>AC14*W14</f>
        <v>0</v>
      </c>
      <c r="AE14" s="577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</row>
    <row r="15" spans="1:78" s="386" customFormat="1">
      <c r="A15" s="693">
        <v>10</v>
      </c>
      <c r="B15" s="288"/>
      <c r="C15" s="295" t="s">
        <v>154</v>
      </c>
      <c r="D15" s="562" t="s">
        <v>60</v>
      </c>
      <c r="E15" s="295">
        <v>12</v>
      </c>
      <c r="F15" s="276" t="s">
        <v>70</v>
      </c>
      <c r="G15" s="295">
        <v>12</v>
      </c>
      <c r="H15" s="276">
        <v>1</v>
      </c>
      <c r="I15" s="218">
        <v>1</v>
      </c>
      <c r="J15" s="295"/>
      <c r="K15" s="288" t="s">
        <v>31</v>
      </c>
      <c r="L15" s="218" t="s">
        <v>27</v>
      </c>
      <c r="M15" s="381">
        <v>67.5</v>
      </c>
      <c r="N15" s="381" t="s">
        <v>48</v>
      </c>
      <c r="O15" s="381" t="s">
        <v>49</v>
      </c>
      <c r="P15" s="381" t="s">
        <v>50</v>
      </c>
      <c r="Q15" s="411" t="s">
        <v>85</v>
      </c>
      <c r="R15" s="382">
        <v>36308</v>
      </c>
      <c r="S15" s="411">
        <v>18</v>
      </c>
      <c r="T15" s="381" t="s">
        <v>62</v>
      </c>
      <c r="U15" s="381" t="s">
        <v>63</v>
      </c>
      <c r="V15" s="601">
        <v>65.7</v>
      </c>
      <c r="W15" s="607">
        <v>0.79590000000000005</v>
      </c>
      <c r="X15" s="577"/>
      <c r="Y15" s="276">
        <v>27.5</v>
      </c>
      <c r="Z15" s="218">
        <v>32.5</v>
      </c>
      <c r="AA15" s="218">
        <v>35</v>
      </c>
      <c r="AB15" s="221"/>
      <c r="AC15" s="682">
        <v>35</v>
      </c>
      <c r="AD15" s="223">
        <f t="shared" si="0"/>
        <v>27.8565</v>
      </c>
      <c r="AE15" s="577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</row>
    <row r="16" spans="1:78" s="518" customFormat="1" ht="15.75" thickBot="1">
      <c r="A16" s="694">
        <v>11</v>
      </c>
      <c r="B16" s="555"/>
      <c r="C16" s="517">
        <v>1</v>
      </c>
      <c r="D16" s="564" t="s">
        <v>170</v>
      </c>
      <c r="E16" s="759">
        <v>12</v>
      </c>
      <c r="F16" s="507" t="s">
        <v>175</v>
      </c>
      <c r="G16" s="675">
        <v>12</v>
      </c>
      <c r="H16" s="507">
        <v>1</v>
      </c>
      <c r="I16" s="508"/>
      <c r="J16" s="517"/>
      <c r="K16" s="555" t="s">
        <v>31</v>
      </c>
      <c r="L16" s="508" t="s">
        <v>27</v>
      </c>
      <c r="M16" s="509">
        <v>90</v>
      </c>
      <c r="N16" s="510" t="s">
        <v>173</v>
      </c>
      <c r="O16" s="510" t="s">
        <v>174</v>
      </c>
      <c r="P16" s="510" t="s">
        <v>169</v>
      </c>
      <c r="Q16" s="511" t="s">
        <v>85</v>
      </c>
      <c r="R16" s="512">
        <v>31376</v>
      </c>
      <c r="S16" s="513">
        <v>32</v>
      </c>
      <c r="T16" s="514"/>
      <c r="U16" s="510" t="s">
        <v>63</v>
      </c>
      <c r="V16" s="602">
        <v>87.6</v>
      </c>
      <c r="W16" s="608">
        <v>0.64419999999999999</v>
      </c>
      <c r="X16" s="578"/>
      <c r="Y16" s="507">
        <v>72</v>
      </c>
      <c r="Z16" s="508">
        <v>75</v>
      </c>
      <c r="AA16" s="516">
        <v>82.5</v>
      </c>
      <c r="AB16" s="514"/>
      <c r="AC16" s="683">
        <v>75</v>
      </c>
      <c r="AD16" s="515">
        <f t="shared" si="0"/>
        <v>48.314999999999998</v>
      </c>
      <c r="AE16" s="57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</row>
    <row r="17" spans="1:78" s="208" customFormat="1" ht="21" customHeight="1" thickBot="1">
      <c r="A17" s="671"/>
      <c r="D17" s="207"/>
      <c r="L17" s="35"/>
      <c r="N17" s="819" t="s">
        <v>334</v>
      </c>
      <c r="O17" s="819"/>
      <c r="P17" s="819"/>
      <c r="Q17" s="47"/>
      <c r="R17" s="109"/>
      <c r="S17" s="175"/>
      <c r="T17" s="21"/>
      <c r="U17" s="21"/>
      <c r="V17" s="179"/>
      <c r="W17" s="11"/>
      <c r="X17" s="11"/>
      <c r="AB17" s="21"/>
      <c r="AC17" s="207"/>
      <c r="AD17" s="11"/>
      <c r="AE17" s="11"/>
    </row>
    <row r="18" spans="1:78" s="425" customFormat="1">
      <c r="A18" s="696">
        <v>1</v>
      </c>
      <c r="B18" s="556"/>
      <c r="C18" s="544">
        <v>3</v>
      </c>
      <c r="D18" s="565" t="s">
        <v>76</v>
      </c>
      <c r="E18" s="544">
        <v>12</v>
      </c>
      <c r="F18" s="533" t="s">
        <v>102</v>
      </c>
      <c r="G18" s="544">
        <v>12</v>
      </c>
      <c r="H18" s="533"/>
      <c r="I18" s="534">
        <v>1</v>
      </c>
      <c r="J18" s="544"/>
      <c r="K18" s="556" t="s">
        <v>31</v>
      </c>
      <c r="L18" s="534" t="s">
        <v>27</v>
      </c>
      <c r="M18" s="535">
        <v>60</v>
      </c>
      <c r="N18" s="535" t="s">
        <v>73</v>
      </c>
      <c r="O18" s="535" t="s">
        <v>74</v>
      </c>
      <c r="P18" s="535" t="s">
        <v>75</v>
      </c>
      <c r="Q18" s="537" t="s">
        <v>85</v>
      </c>
      <c r="R18" s="538">
        <v>36917</v>
      </c>
      <c r="S18" s="539">
        <v>17</v>
      </c>
      <c r="T18" s="536" t="s">
        <v>77</v>
      </c>
      <c r="U18" s="540" t="s">
        <v>63</v>
      </c>
      <c r="V18" s="609">
        <v>59.4</v>
      </c>
      <c r="W18" s="616">
        <v>0.82130000000000003</v>
      </c>
      <c r="X18" s="582"/>
      <c r="Y18" s="592">
        <v>70</v>
      </c>
      <c r="Z18" s="542">
        <v>75</v>
      </c>
      <c r="AA18" s="534">
        <v>75</v>
      </c>
      <c r="AB18" s="543"/>
      <c r="AC18" s="684">
        <v>75</v>
      </c>
      <c r="AD18" s="541">
        <f t="shared" ref="AD18:AD55" si="1">AC18*W18</f>
        <v>61.597500000000004</v>
      </c>
      <c r="AE18" s="582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</row>
    <row r="19" spans="1:78" s="529" customFormat="1">
      <c r="A19" s="697">
        <v>2</v>
      </c>
      <c r="B19" s="550"/>
      <c r="C19" s="528">
        <v>2</v>
      </c>
      <c r="D19" s="566" t="s">
        <v>80</v>
      </c>
      <c r="E19" s="760">
        <v>12</v>
      </c>
      <c r="F19" s="520" t="s">
        <v>103</v>
      </c>
      <c r="G19" s="528">
        <v>12</v>
      </c>
      <c r="H19" s="520">
        <v>3</v>
      </c>
      <c r="I19" s="519">
        <v>1</v>
      </c>
      <c r="J19" s="528"/>
      <c r="K19" s="550" t="s">
        <v>31</v>
      </c>
      <c r="L19" s="519" t="s">
        <v>27</v>
      </c>
      <c r="M19" s="530">
        <v>67.5</v>
      </c>
      <c r="N19" s="530" t="s">
        <v>78</v>
      </c>
      <c r="O19" s="530" t="s">
        <v>79</v>
      </c>
      <c r="P19" s="530" t="s">
        <v>75</v>
      </c>
      <c r="Q19" s="531" t="s">
        <v>86</v>
      </c>
      <c r="R19" s="523">
        <v>34470</v>
      </c>
      <c r="S19" s="532">
        <v>23</v>
      </c>
      <c r="T19" s="522" t="s">
        <v>64</v>
      </c>
      <c r="U19" s="522" t="s">
        <v>63</v>
      </c>
      <c r="V19" s="610">
        <v>66.95</v>
      </c>
      <c r="W19" s="617">
        <v>0.73070000000000002</v>
      </c>
      <c r="X19" s="583"/>
      <c r="Y19" s="520">
        <v>80</v>
      </c>
      <c r="Z19" s="519">
        <v>85</v>
      </c>
      <c r="AA19" s="519">
        <v>90</v>
      </c>
      <c r="AB19" s="527"/>
      <c r="AC19" s="685">
        <v>90</v>
      </c>
      <c r="AD19" s="525">
        <f>AC19*W19</f>
        <v>65.763000000000005</v>
      </c>
      <c r="AE19" s="583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</row>
    <row r="20" spans="1:78" s="529" customFormat="1">
      <c r="A20" s="697">
        <v>3</v>
      </c>
      <c r="B20" s="550"/>
      <c r="C20" s="528">
        <v>2</v>
      </c>
      <c r="D20" s="566" t="s">
        <v>61</v>
      </c>
      <c r="E20" s="760">
        <v>5</v>
      </c>
      <c r="F20" s="520" t="s">
        <v>68</v>
      </c>
      <c r="G20" s="296">
        <v>5</v>
      </c>
      <c r="H20" s="520">
        <v>2</v>
      </c>
      <c r="I20" s="519"/>
      <c r="J20" s="528"/>
      <c r="K20" s="550" t="s">
        <v>31</v>
      </c>
      <c r="L20" s="519" t="s">
        <v>27</v>
      </c>
      <c r="M20" s="521">
        <v>67.5</v>
      </c>
      <c r="N20" s="522" t="s">
        <v>200</v>
      </c>
      <c r="O20" s="522" t="s">
        <v>201</v>
      </c>
      <c r="P20" s="530" t="s">
        <v>202</v>
      </c>
      <c r="Q20" s="522" t="s">
        <v>85</v>
      </c>
      <c r="R20" s="523">
        <v>36236</v>
      </c>
      <c r="S20" s="524">
        <v>19</v>
      </c>
      <c r="T20" s="525"/>
      <c r="U20" s="522" t="s">
        <v>63</v>
      </c>
      <c r="V20" s="610">
        <v>65.900000000000006</v>
      </c>
      <c r="W20" s="617">
        <v>0.74180000000000001</v>
      </c>
      <c r="X20" s="583"/>
      <c r="Y20" s="520">
        <v>92.5</v>
      </c>
      <c r="Z20" s="526">
        <v>97.5</v>
      </c>
      <c r="AA20" s="519">
        <v>97.5</v>
      </c>
      <c r="AB20" s="527"/>
      <c r="AC20" s="685">
        <v>97.5</v>
      </c>
      <c r="AD20" s="525">
        <f>AC20*W20</f>
        <v>72.325500000000005</v>
      </c>
      <c r="AE20" s="583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</row>
    <row r="21" spans="1:78" s="529" customFormat="1">
      <c r="A21" s="697">
        <v>4</v>
      </c>
      <c r="B21" s="550"/>
      <c r="C21" s="528" t="s">
        <v>127</v>
      </c>
      <c r="D21" s="520"/>
      <c r="E21" s="760">
        <v>12</v>
      </c>
      <c r="F21" s="520"/>
      <c r="G21" s="528">
        <v>12</v>
      </c>
      <c r="H21" s="520">
        <v>1</v>
      </c>
      <c r="I21" s="519"/>
      <c r="J21" s="528"/>
      <c r="K21" s="550" t="s">
        <v>31</v>
      </c>
      <c r="L21" s="519" t="s">
        <v>27</v>
      </c>
      <c r="M21" s="521">
        <v>67.5</v>
      </c>
      <c r="N21" s="522" t="s">
        <v>184</v>
      </c>
      <c r="O21" s="522" t="s">
        <v>131</v>
      </c>
      <c r="P21" s="522" t="s">
        <v>139</v>
      </c>
      <c r="Q21" s="522" t="s">
        <v>85</v>
      </c>
      <c r="R21" s="523">
        <v>32656</v>
      </c>
      <c r="S21" s="524">
        <v>28</v>
      </c>
      <c r="T21" s="525"/>
      <c r="U21" s="522" t="s">
        <v>63</v>
      </c>
      <c r="V21" s="610">
        <v>65</v>
      </c>
      <c r="W21" s="617">
        <v>0.75139999999999996</v>
      </c>
      <c r="X21" s="583"/>
      <c r="Y21" s="520">
        <v>135</v>
      </c>
      <c r="Z21" s="519">
        <v>140</v>
      </c>
      <c r="AA21" s="526">
        <v>145</v>
      </c>
      <c r="AB21" s="527"/>
      <c r="AC21" s="685">
        <v>140</v>
      </c>
      <c r="AD21" s="525">
        <f t="shared" si="1"/>
        <v>105.196</v>
      </c>
      <c r="AE21" s="583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</row>
    <row r="22" spans="1:78" s="461" customFormat="1">
      <c r="A22" s="697">
        <v>5</v>
      </c>
      <c r="B22" s="551"/>
      <c r="C22" s="460">
        <v>2</v>
      </c>
      <c r="D22" s="450"/>
      <c r="E22" s="460">
        <v>12</v>
      </c>
      <c r="F22" s="450" t="s">
        <v>172</v>
      </c>
      <c r="G22" s="296">
        <v>12</v>
      </c>
      <c r="H22" s="450"/>
      <c r="I22" s="449">
        <v>1</v>
      </c>
      <c r="J22" s="460"/>
      <c r="K22" s="551" t="s">
        <v>31</v>
      </c>
      <c r="L22" s="449" t="s">
        <v>27</v>
      </c>
      <c r="M22" s="451">
        <v>75</v>
      </c>
      <c r="N22" s="451" t="s">
        <v>205</v>
      </c>
      <c r="O22" s="451" t="s">
        <v>206</v>
      </c>
      <c r="P22" s="451" t="s">
        <v>207</v>
      </c>
      <c r="Q22" s="453" t="s">
        <v>85</v>
      </c>
      <c r="R22" s="454">
        <v>36500</v>
      </c>
      <c r="S22" s="455">
        <v>18</v>
      </c>
      <c r="T22" s="453" t="s">
        <v>62</v>
      </c>
      <c r="U22" s="453" t="s">
        <v>63</v>
      </c>
      <c r="V22" s="611">
        <v>70.599999999999994</v>
      </c>
      <c r="W22" s="618">
        <v>0.69799999999999995</v>
      </c>
      <c r="X22" s="584"/>
      <c r="Y22" s="450">
        <v>90</v>
      </c>
      <c r="Z22" s="449">
        <v>95</v>
      </c>
      <c r="AA22" s="449">
        <v>100</v>
      </c>
      <c r="AB22" s="458"/>
      <c r="AC22" s="686">
        <v>100</v>
      </c>
      <c r="AD22" s="456">
        <f>AC22*W22</f>
        <v>69.8</v>
      </c>
      <c r="AE22" s="584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</row>
    <row r="23" spans="1:78" s="461" customFormat="1">
      <c r="A23" s="697">
        <v>6</v>
      </c>
      <c r="B23" s="551"/>
      <c r="C23" s="460">
        <v>1</v>
      </c>
      <c r="D23" s="567" t="s">
        <v>170</v>
      </c>
      <c r="E23" s="460"/>
      <c r="F23" s="450" t="s">
        <v>172</v>
      </c>
      <c r="G23" s="460"/>
      <c r="H23" s="450"/>
      <c r="I23" s="449"/>
      <c r="J23" s="460"/>
      <c r="K23" s="551" t="s">
        <v>31</v>
      </c>
      <c r="L23" s="449" t="s">
        <v>27</v>
      </c>
      <c r="M23" s="451">
        <v>75</v>
      </c>
      <c r="N23" s="452" t="s">
        <v>203</v>
      </c>
      <c r="O23" s="452" t="s">
        <v>204</v>
      </c>
      <c r="P23" s="452" t="s">
        <v>97</v>
      </c>
      <c r="Q23" s="453" t="s">
        <v>85</v>
      </c>
      <c r="R23" s="454">
        <v>35857</v>
      </c>
      <c r="S23" s="455">
        <v>20</v>
      </c>
      <c r="T23" s="456"/>
      <c r="U23" s="453" t="s">
        <v>63</v>
      </c>
      <c r="V23" s="611">
        <v>71</v>
      </c>
      <c r="W23" s="618">
        <v>0.69469999999999998</v>
      </c>
      <c r="X23" s="584"/>
      <c r="Y23" s="593">
        <v>107.5</v>
      </c>
      <c r="Z23" s="449">
        <v>107.5</v>
      </c>
      <c r="AA23" s="457">
        <v>115</v>
      </c>
      <c r="AB23" s="458"/>
      <c r="AC23" s="686">
        <v>107.5</v>
      </c>
      <c r="AD23" s="456">
        <f t="shared" si="1"/>
        <v>74.680250000000001</v>
      </c>
      <c r="AE23" s="584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</row>
    <row r="24" spans="1:78" s="461" customFormat="1">
      <c r="A24" s="697">
        <v>7</v>
      </c>
      <c r="B24" s="551"/>
      <c r="C24" s="460">
        <v>2</v>
      </c>
      <c r="D24" s="450"/>
      <c r="E24" s="460"/>
      <c r="F24" s="450"/>
      <c r="G24" s="460"/>
      <c r="H24" s="450"/>
      <c r="I24" s="449"/>
      <c r="J24" s="460"/>
      <c r="K24" s="551" t="s">
        <v>31</v>
      </c>
      <c r="L24" s="449" t="s">
        <v>27</v>
      </c>
      <c r="M24" s="451">
        <v>75</v>
      </c>
      <c r="N24" s="453" t="s">
        <v>208</v>
      </c>
      <c r="O24" s="453" t="s">
        <v>209</v>
      </c>
      <c r="P24" s="453" t="s">
        <v>139</v>
      </c>
      <c r="Q24" s="453" t="s">
        <v>85</v>
      </c>
      <c r="R24" s="454">
        <v>29759</v>
      </c>
      <c r="S24" s="455">
        <v>36</v>
      </c>
      <c r="T24" s="456"/>
      <c r="U24" s="453" t="s">
        <v>63</v>
      </c>
      <c r="V24" s="611">
        <v>74</v>
      </c>
      <c r="W24" s="618">
        <v>0.67159999999999997</v>
      </c>
      <c r="X24" s="584"/>
      <c r="Y24" s="593">
        <v>110</v>
      </c>
      <c r="Z24" s="457">
        <v>110</v>
      </c>
      <c r="AA24" s="449">
        <v>110</v>
      </c>
      <c r="AB24" s="458"/>
      <c r="AC24" s="686">
        <v>110</v>
      </c>
      <c r="AD24" s="456">
        <f t="shared" ref="AD24:AD30" si="2">AC24*W24</f>
        <v>73.875999999999991</v>
      </c>
      <c r="AE24" s="584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</row>
    <row r="25" spans="1:78" s="461" customFormat="1">
      <c r="A25" s="697">
        <v>8</v>
      </c>
      <c r="B25" s="551"/>
      <c r="C25" s="460">
        <v>1</v>
      </c>
      <c r="D25" s="450"/>
      <c r="E25" s="460">
        <v>14</v>
      </c>
      <c r="F25" s="450"/>
      <c r="G25" s="460">
        <v>20</v>
      </c>
      <c r="H25" s="450"/>
      <c r="I25" s="449">
        <v>2</v>
      </c>
      <c r="J25" s="460" t="s">
        <v>278</v>
      </c>
      <c r="K25" s="551" t="s">
        <v>31</v>
      </c>
      <c r="L25" s="449" t="s">
        <v>27</v>
      </c>
      <c r="M25" s="451">
        <v>75</v>
      </c>
      <c r="N25" s="451" t="s">
        <v>219</v>
      </c>
      <c r="O25" s="451" t="s">
        <v>220</v>
      </c>
      <c r="P25" s="451" t="s">
        <v>221</v>
      </c>
      <c r="Q25" s="453" t="s">
        <v>85</v>
      </c>
      <c r="R25" s="454" t="s">
        <v>222</v>
      </c>
      <c r="S25" s="455">
        <v>16</v>
      </c>
      <c r="T25" s="453" t="s">
        <v>77</v>
      </c>
      <c r="U25" s="453" t="s">
        <v>63</v>
      </c>
      <c r="V25" s="611">
        <v>72.75</v>
      </c>
      <c r="W25" s="618">
        <v>0.68049999999999999</v>
      </c>
      <c r="X25" s="584"/>
      <c r="Y25" s="450">
        <v>95</v>
      </c>
      <c r="Z25" s="449">
        <v>105</v>
      </c>
      <c r="AA25" s="449">
        <v>115</v>
      </c>
      <c r="AB25" s="458"/>
      <c r="AC25" s="686">
        <v>115</v>
      </c>
      <c r="AD25" s="456">
        <f t="shared" si="2"/>
        <v>78.257499999999993</v>
      </c>
      <c r="AE25" s="584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</row>
    <row r="26" spans="1:78" s="461" customFormat="1">
      <c r="A26" s="697">
        <v>9</v>
      </c>
      <c r="B26" s="551"/>
      <c r="C26" s="460">
        <v>1</v>
      </c>
      <c r="D26" s="450"/>
      <c r="E26" s="460">
        <v>24</v>
      </c>
      <c r="F26" s="450"/>
      <c r="G26" s="460">
        <v>48</v>
      </c>
      <c r="H26" s="450"/>
      <c r="I26" s="449">
        <v>1</v>
      </c>
      <c r="J26" s="460" t="s">
        <v>277</v>
      </c>
      <c r="K26" s="551" t="s">
        <v>31</v>
      </c>
      <c r="L26" s="449" t="s">
        <v>27</v>
      </c>
      <c r="M26" s="451">
        <v>75</v>
      </c>
      <c r="N26" s="453" t="s">
        <v>218</v>
      </c>
      <c r="O26" s="453" t="s">
        <v>209</v>
      </c>
      <c r="P26" s="453" t="s">
        <v>97</v>
      </c>
      <c r="Q26" s="453" t="s">
        <v>85</v>
      </c>
      <c r="R26" s="454">
        <v>36669</v>
      </c>
      <c r="S26" s="455">
        <v>17</v>
      </c>
      <c r="T26" s="453" t="s">
        <v>77</v>
      </c>
      <c r="U26" s="453" t="s">
        <v>63</v>
      </c>
      <c r="V26" s="611">
        <v>69.400000000000006</v>
      </c>
      <c r="W26" s="618">
        <v>0.70830000000000004</v>
      </c>
      <c r="X26" s="584"/>
      <c r="Y26" s="450">
        <v>115</v>
      </c>
      <c r="Z26" s="457">
        <v>120</v>
      </c>
      <c r="AA26" s="457">
        <v>120</v>
      </c>
      <c r="AB26" s="458"/>
      <c r="AC26" s="686">
        <v>115</v>
      </c>
      <c r="AD26" s="456">
        <f t="shared" si="2"/>
        <v>81.45450000000001</v>
      </c>
      <c r="AE26" s="584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</row>
    <row r="27" spans="1:78" s="461" customFormat="1">
      <c r="A27" s="697">
        <v>10</v>
      </c>
      <c r="B27" s="551"/>
      <c r="C27" s="460" t="s">
        <v>106</v>
      </c>
      <c r="D27" s="567" t="s">
        <v>214</v>
      </c>
      <c r="E27" s="460">
        <v>1</v>
      </c>
      <c r="F27" s="450" t="s">
        <v>215</v>
      </c>
      <c r="G27" s="460">
        <v>1</v>
      </c>
      <c r="H27" s="450">
        <v>5</v>
      </c>
      <c r="I27" s="449"/>
      <c r="J27" s="460"/>
      <c r="K27" s="551" t="s">
        <v>31</v>
      </c>
      <c r="L27" s="449" t="s">
        <v>27</v>
      </c>
      <c r="M27" s="451">
        <v>75</v>
      </c>
      <c r="N27" s="453" t="s">
        <v>212</v>
      </c>
      <c r="O27" s="453" t="s">
        <v>131</v>
      </c>
      <c r="P27" s="453" t="s">
        <v>213</v>
      </c>
      <c r="Q27" s="453" t="s">
        <v>85</v>
      </c>
      <c r="R27" s="454">
        <v>33985</v>
      </c>
      <c r="S27" s="455">
        <v>25</v>
      </c>
      <c r="T27" s="456"/>
      <c r="U27" s="453" t="s">
        <v>63</v>
      </c>
      <c r="V27" s="611">
        <v>73.8</v>
      </c>
      <c r="W27" s="618">
        <v>0.67300000000000004</v>
      </c>
      <c r="X27" s="584"/>
      <c r="Y27" s="450">
        <v>125</v>
      </c>
      <c r="Z27" s="449">
        <v>130</v>
      </c>
      <c r="AA27" s="449">
        <v>132.5</v>
      </c>
      <c r="AB27" s="458"/>
      <c r="AC27" s="686">
        <v>132.5</v>
      </c>
      <c r="AD27" s="456">
        <f t="shared" si="2"/>
        <v>89.172499999999999</v>
      </c>
      <c r="AE27" s="584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</row>
    <row r="28" spans="1:78" s="461" customFormat="1">
      <c r="A28" s="697">
        <v>11</v>
      </c>
      <c r="B28" s="551"/>
      <c r="C28" s="460" t="s">
        <v>106</v>
      </c>
      <c r="D28" s="567" t="s">
        <v>61</v>
      </c>
      <c r="E28" s="528">
        <v>2</v>
      </c>
      <c r="F28" s="450" t="s">
        <v>69</v>
      </c>
      <c r="G28" s="296">
        <v>2</v>
      </c>
      <c r="H28" s="450">
        <v>4</v>
      </c>
      <c r="I28" s="449"/>
      <c r="J28" s="460"/>
      <c r="K28" s="551" t="s">
        <v>31</v>
      </c>
      <c r="L28" s="449" t="s">
        <v>27</v>
      </c>
      <c r="M28" s="451">
        <v>75</v>
      </c>
      <c r="N28" s="453" t="s">
        <v>217</v>
      </c>
      <c r="O28" s="453" t="s">
        <v>147</v>
      </c>
      <c r="P28" s="453" t="s">
        <v>132</v>
      </c>
      <c r="Q28" s="453" t="s">
        <v>85</v>
      </c>
      <c r="R28" s="454">
        <v>28888</v>
      </c>
      <c r="S28" s="455">
        <v>39</v>
      </c>
      <c r="T28" s="456"/>
      <c r="U28" s="453" t="s">
        <v>63</v>
      </c>
      <c r="V28" s="611">
        <v>71.3</v>
      </c>
      <c r="W28" s="618">
        <v>0.67669999999999997</v>
      </c>
      <c r="X28" s="584"/>
      <c r="Y28" s="450">
        <v>132.5</v>
      </c>
      <c r="Z28" s="457">
        <v>137.5</v>
      </c>
      <c r="AA28" s="457">
        <v>137.5</v>
      </c>
      <c r="AB28" s="449"/>
      <c r="AC28" s="686">
        <v>132.5</v>
      </c>
      <c r="AD28" s="456">
        <f t="shared" si="2"/>
        <v>89.662750000000003</v>
      </c>
      <c r="AE28" s="584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</row>
    <row r="29" spans="1:78" s="461" customFormat="1">
      <c r="A29" s="697">
        <v>12</v>
      </c>
      <c r="B29" s="551"/>
      <c r="C29" s="460" t="s">
        <v>127</v>
      </c>
      <c r="D29" s="450"/>
      <c r="E29" s="460">
        <v>3</v>
      </c>
      <c r="F29" s="450"/>
      <c r="G29" s="460">
        <v>3</v>
      </c>
      <c r="H29" s="450">
        <v>3</v>
      </c>
      <c r="I29" s="449"/>
      <c r="J29" s="460"/>
      <c r="K29" s="551" t="s">
        <v>31</v>
      </c>
      <c r="L29" s="449" t="s">
        <v>27</v>
      </c>
      <c r="M29" s="451">
        <v>75</v>
      </c>
      <c r="N29" s="452" t="s">
        <v>216</v>
      </c>
      <c r="O29" s="452" t="s">
        <v>111</v>
      </c>
      <c r="P29" s="452" t="s">
        <v>135</v>
      </c>
      <c r="Q29" s="453" t="s">
        <v>85</v>
      </c>
      <c r="R29" s="454">
        <v>33113</v>
      </c>
      <c r="S29" s="455">
        <v>27</v>
      </c>
      <c r="T29" s="456"/>
      <c r="U29" s="453" t="s">
        <v>63</v>
      </c>
      <c r="V29" s="611">
        <v>69.3</v>
      </c>
      <c r="W29" s="618">
        <v>0.70920000000000005</v>
      </c>
      <c r="X29" s="584"/>
      <c r="Y29" s="450">
        <v>132.5</v>
      </c>
      <c r="Z29" s="449">
        <v>137.5</v>
      </c>
      <c r="AA29" s="457">
        <v>140</v>
      </c>
      <c r="AB29" s="458"/>
      <c r="AC29" s="686">
        <v>137.5</v>
      </c>
      <c r="AD29" s="456">
        <f t="shared" si="2"/>
        <v>97.515000000000001</v>
      </c>
      <c r="AE29" s="584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</row>
    <row r="30" spans="1:78" s="461" customFormat="1">
      <c r="A30" s="697">
        <v>13</v>
      </c>
      <c r="B30" s="551"/>
      <c r="C30" s="460" t="s">
        <v>127</v>
      </c>
      <c r="D30" s="567" t="s">
        <v>61</v>
      </c>
      <c r="E30" s="528">
        <v>24</v>
      </c>
      <c r="F30" s="450" t="s">
        <v>69</v>
      </c>
      <c r="G30" s="296">
        <v>48</v>
      </c>
      <c r="H30" s="450">
        <v>2</v>
      </c>
      <c r="I30" s="449">
        <v>1</v>
      </c>
      <c r="J30" s="460" t="s">
        <v>280</v>
      </c>
      <c r="K30" s="551" t="s">
        <v>31</v>
      </c>
      <c r="L30" s="449" t="s">
        <v>27</v>
      </c>
      <c r="M30" s="451">
        <v>75</v>
      </c>
      <c r="N30" s="453" t="s">
        <v>223</v>
      </c>
      <c r="O30" s="453" t="s">
        <v>224</v>
      </c>
      <c r="P30" s="453" t="s">
        <v>148</v>
      </c>
      <c r="Q30" s="453" t="s">
        <v>85</v>
      </c>
      <c r="R30" s="454">
        <v>34593</v>
      </c>
      <c r="S30" s="455">
        <v>23</v>
      </c>
      <c r="T30" s="453" t="s">
        <v>64</v>
      </c>
      <c r="U30" s="453" t="s">
        <v>63</v>
      </c>
      <c r="V30" s="611">
        <v>70.400000000000006</v>
      </c>
      <c r="W30" s="618">
        <v>0.69969999999999999</v>
      </c>
      <c r="X30" s="584"/>
      <c r="Y30" s="450">
        <v>130</v>
      </c>
      <c r="Z30" s="449">
        <v>137.5</v>
      </c>
      <c r="AA30" s="449">
        <v>140</v>
      </c>
      <c r="AB30" s="458"/>
      <c r="AC30" s="686">
        <v>140</v>
      </c>
      <c r="AD30" s="456">
        <f t="shared" si="2"/>
        <v>97.957999999999998</v>
      </c>
      <c r="AE30" s="584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</row>
    <row r="31" spans="1:78" s="461" customFormat="1">
      <c r="A31" s="697">
        <v>14</v>
      </c>
      <c r="B31" s="551"/>
      <c r="C31" s="460" t="s">
        <v>127</v>
      </c>
      <c r="D31" s="567" t="s">
        <v>80</v>
      </c>
      <c r="E31" s="528">
        <v>12</v>
      </c>
      <c r="F31" s="450" t="s">
        <v>103</v>
      </c>
      <c r="G31" s="296">
        <v>12</v>
      </c>
      <c r="H31" s="450">
        <v>1</v>
      </c>
      <c r="I31" s="449"/>
      <c r="J31" s="460"/>
      <c r="K31" s="551" t="s">
        <v>31</v>
      </c>
      <c r="L31" s="449" t="s">
        <v>27</v>
      </c>
      <c r="M31" s="451">
        <v>75</v>
      </c>
      <c r="N31" s="453" t="s">
        <v>210</v>
      </c>
      <c r="O31" s="453" t="s">
        <v>177</v>
      </c>
      <c r="P31" s="453" t="s">
        <v>211</v>
      </c>
      <c r="Q31" s="453" t="s">
        <v>86</v>
      </c>
      <c r="R31" s="454">
        <v>34250</v>
      </c>
      <c r="S31" s="455">
        <v>24</v>
      </c>
      <c r="T31" s="456"/>
      <c r="U31" s="453" t="s">
        <v>63</v>
      </c>
      <c r="V31" s="611">
        <v>74.25</v>
      </c>
      <c r="W31" s="618">
        <v>0.6694</v>
      </c>
      <c r="X31" s="584"/>
      <c r="Y31" s="450">
        <v>137.5</v>
      </c>
      <c r="Z31" s="449">
        <v>142.5</v>
      </c>
      <c r="AA31" s="449">
        <v>145</v>
      </c>
      <c r="AB31" s="458"/>
      <c r="AC31" s="686">
        <v>145</v>
      </c>
      <c r="AD31" s="456">
        <f t="shared" si="1"/>
        <v>97.063000000000002</v>
      </c>
      <c r="AE31" s="584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</row>
    <row r="32" spans="1:78" s="399" customFormat="1">
      <c r="A32" s="697">
        <v>15</v>
      </c>
      <c r="B32" s="552"/>
      <c r="C32" s="398" t="s">
        <v>43</v>
      </c>
      <c r="D32" s="389"/>
      <c r="E32" s="398"/>
      <c r="F32" s="389" t="s">
        <v>183</v>
      </c>
      <c r="G32" s="398"/>
      <c r="H32" s="389"/>
      <c r="I32" s="388"/>
      <c r="J32" s="398"/>
      <c r="K32" s="552" t="s">
        <v>31</v>
      </c>
      <c r="L32" s="388" t="s">
        <v>27</v>
      </c>
      <c r="M32" s="390">
        <v>82.5</v>
      </c>
      <c r="N32" s="391" t="s">
        <v>182</v>
      </c>
      <c r="O32" s="391" t="s">
        <v>177</v>
      </c>
      <c r="P32" s="391" t="s">
        <v>148</v>
      </c>
      <c r="Q32" s="392" t="s">
        <v>85</v>
      </c>
      <c r="R32" s="393">
        <v>32060</v>
      </c>
      <c r="S32" s="394">
        <v>30</v>
      </c>
      <c r="T32" s="395"/>
      <c r="U32" s="392" t="s">
        <v>63</v>
      </c>
      <c r="V32" s="612">
        <v>76</v>
      </c>
      <c r="W32" s="619">
        <v>0.65769999999999995</v>
      </c>
      <c r="X32" s="585"/>
      <c r="Y32" s="594">
        <v>90</v>
      </c>
      <c r="Z32" s="396">
        <v>90</v>
      </c>
      <c r="AA32" s="396">
        <v>90</v>
      </c>
      <c r="AB32" s="397"/>
      <c r="AC32" s="687">
        <v>0</v>
      </c>
      <c r="AD32" s="395">
        <f>AC32*W32</f>
        <v>0</v>
      </c>
      <c r="AE32" s="585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</row>
    <row r="33" spans="1:78" s="399" customFormat="1">
      <c r="A33" s="697">
        <v>16</v>
      </c>
      <c r="B33" s="552"/>
      <c r="C33" s="398">
        <v>3</v>
      </c>
      <c r="D33" s="389"/>
      <c r="E33" s="398">
        <v>12</v>
      </c>
      <c r="F33" s="389" t="s">
        <v>104</v>
      </c>
      <c r="G33" s="398">
        <v>12</v>
      </c>
      <c r="H33" s="389">
        <v>3</v>
      </c>
      <c r="I33" s="388">
        <v>1</v>
      </c>
      <c r="J33" s="398"/>
      <c r="K33" s="552" t="s">
        <v>31</v>
      </c>
      <c r="L33" s="388" t="s">
        <v>27</v>
      </c>
      <c r="M33" s="390">
        <v>82.5</v>
      </c>
      <c r="N33" s="392" t="s">
        <v>81</v>
      </c>
      <c r="O33" s="392" t="s">
        <v>82</v>
      </c>
      <c r="P33" s="392" t="s">
        <v>83</v>
      </c>
      <c r="Q33" s="392" t="s">
        <v>87</v>
      </c>
      <c r="R33" s="393">
        <v>37015</v>
      </c>
      <c r="S33" s="394">
        <v>16</v>
      </c>
      <c r="T33" s="392" t="s">
        <v>77</v>
      </c>
      <c r="U33" s="392" t="s">
        <v>171</v>
      </c>
      <c r="V33" s="612">
        <v>81.900000000000006</v>
      </c>
      <c r="W33" s="619">
        <v>0.62239999999999995</v>
      </c>
      <c r="X33" s="585"/>
      <c r="Y33" s="594">
        <v>90</v>
      </c>
      <c r="Z33" s="388">
        <v>95</v>
      </c>
      <c r="AA33" s="396">
        <v>105</v>
      </c>
      <c r="AB33" s="397"/>
      <c r="AC33" s="687">
        <v>95</v>
      </c>
      <c r="AD33" s="395">
        <f>AC33*W33</f>
        <v>59.127999999999993</v>
      </c>
      <c r="AE33" s="585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</row>
    <row r="34" spans="1:78" s="399" customFormat="1">
      <c r="A34" s="697">
        <v>17</v>
      </c>
      <c r="B34" s="552"/>
      <c r="C34" s="398" t="s">
        <v>339</v>
      </c>
      <c r="D34" s="568" t="s">
        <v>170</v>
      </c>
      <c r="E34" s="528">
        <v>12</v>
      </c>
      <c r="F34" s="389" t="s">
        <v>172</v>
      </c>
      <c r="G34" s="738">
        <v>12</v>
      </c>
      <c r="H34" s="389">
        <v>2</v>
      </c>
      <c r="I34" s="388">
        <v>1</v>
      </c>
      <c r="J34" s="398"/>
      <c r="K34" s="552" t="s">
        <v>31</v>
      </c>
      <c r="L34" s="388" t="s">
        <v>27</v>
      </c>
      <c r="M34" s="390">
        <v>82.5</v>
      </c>
      <c r="N34" s="392" t="s">
        <v>178</v>
      </c>
      <c r="O34" s="392" t="s">
        <v>74</v>
      </c>
      <c r="P34" s="392" t="s">
        <v>132</v>
      </c>
      <c r="Q34" s="392" t="s">
        <v>85</v>
      </c>
      <c r="R34" s="393">
        <v>27887</v>
      </c>
      <c r="S34" s="394">
        <v>41</v>
      </c>
      <c r="T34" s="392" t="s">
        <v>91</v>
      </c>
      <c r="U34" s="392" t="s">
        <v>63</v>
      </c>
      <c r="V34" s="612">
        <v>81.349999999999994</v>
      </c>
      <c r="W34" s="619">
        <v>0.62570000000000003</v>
      </c>
      <c r="X34" s="585">
        <v>0.62760000000000005</v>
      </c>
      <c r="Y34" s="389">
        <v>145</v>
      </c>
      <c r="Z34" s="388">
        <v>150</v>
      </c>
      <c r="AA34" s="388">
        <v>152.5</v>
      </c>
      <c r="AB34" s="397"/>
      <c r="AC34" s="687">
        <v>152.5</v>
      </c>
      <c r="AD34" s="395">
        <f>AC34*W34</f>
        <v>95.419250000000005</v>
      </c>
      <c r="AE34" s="585">
        <f>AC34*X34</f>
        <v>95.709000000000003</v>
      </c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</row>
    <row r="35" spans="1:78" s="399" customFormat="1">
      <c r="A35" s="697">
        <v>18</v>
      </c>
      <c r="B35" s="552"/>
      <c r="C35" s="398" t="s">
        <v>336</v>
      </c>
      <c r="D35" s="568" t="s">
        <v>76</v>
      </c>
      <c r="E35" s="528">
        <v>24</v>
      </c>
      <c r="F35" s="389" t="s">
        <v>102</v>
      </c>
      <c r="G35" s="738">
        <v>48</v>
      </c>
      <c r="H35" s="389">
        <v>1</v>
      </c>
      <c r="I35" s="388"/>
      <c r="J35" s="398" t="s">
        <v>28</v>
      </c>
      <c r="K35" s="552" t="s">
        <v>31</v>
      </c>
      <c r="L35" s="388" t="s">
        <v>27</v>
      </c>
      <c r="M35" s="390">
        <v>82.5</v>
      </c>
      <c r="N35" s="392" t="s">
        <v>176</v>
      </c>
      <c r="O35" s="392" t="s">
        <v>177</v>
      </c>
      <c r="P35" s="392" t="s">
        <v>129</v>
      </c>
      <c r="Q35" s="392" t="s">
        <v>85</v>
      </c>
      <c r="R35" s="393">
        <v>29979</v>
      </c>
      <c r="S35" s="394">
        <v>36</v>
      </c>
      <c r="T35" s="395"/>
      <c r="U35" s="392" t="s">
        <v>63</v>
      </c>
      <c r="V35" s="612">
        <v>82.1</v>
      </c>
      <c r="W35" s="619">
        <v>0.62139999999999995</v>
      </c>
      <c r="X35" s="585"/>
      <c r="Y35" s="389">
        <v>165</v>
      </c>
      <c r="Z35" s="388">
        <v>170</v>
      </c>
      <c r="AA35" s="388">
        <v>175</v>
      </c>
      <c r="AB35" s="437">
        <v>180</v>
      </c>
      <c r="AC35" s="687">
        <v>175</v>
      </c>
      <c r="AD35" s="395">
        <f t="shared" si="1"/>
        <v>108.74499999999999</v>
      </c>
      <c r="AE35" s="585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</row>
    <row r="36" spans="1:78" s="409" customFormat="1">
      <c r="A36" s="697">
        <v>19</v>
      </c>
      <c r="B36" s="290"/>
      <c r="C36" s="296">
        <v>1</v>
      </c>
      <c r="D36" s="569" t="s">
        <v>76</v>
      </c>
      <c r="E36" s="296"/>
      <c r="F36" s="401" t="s">
        <v>102</v>
      </c>
      <c r="G36" s="296"/>
      <c r="H36" s="401"/>
      <c r="I36" s="230"/>
      <c r="J36" s="296"/>
      <c r="K36" s="290" t="s">
        <v>31</v>
      </c>
      <c r="L36" s="230" t="s">
        <v>27</v>
      </c>
      <c r="M36" s="402">
        <v>90</v>
      </c>
      <c r="N36" s="403" t="s">
        <v>100</v>
      </c>
      <c r="O36" s="403" t="s">
        <v>32</v>
      </c>
      <c r="P36" s="403" t="s">
        <v>101</v>
      </c>
      <c r="Q36" s="404" t="s">
        <v>85</v>
      </c>
      <c r="R36" s="405">
        <v>33581</v>
      </c>
      <c r="S36" s="406">
        <v>26</v>
      </c>
      <c r="T36" s="233"/>
      <c r="U36" s="404" t="s">
        <v>63</v>
      </c>
      <c r="V36" s="613">
        <v>88.5</v>
      </c>
      <c r="W36" s="620">
        <v>0.59140000000000004</v>
      </c>
      <c r="X36" s="586"/>
      <c r="Y36" s="595">
        <v>120</v>
      </c>
      <c r="Z36" s="230">
        <v>120</v>
      </c>
      <c r="AA36" s="407">
        <v>127.5</v>
      </c>
      <c r="AB36" s="233"/>
      <c r="AC36" s="688">
        <v>120</v>
      </c>
      <c r="AD36" s="235">
        <f>AC36*W36</f>
        <v>70.968000000000004</v>
      </c>
      <c r="AE36" s="586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</row>
    <row r="37" spans="1:78" s="409" customFormat="1">
      <c r="A37" s="697">
        <v>20</v>
      </c>
      <c r="B37" s="290"/>
      <c r="C37" s="296">
        <v>1</v>
      </c>
      <c r="D37" s="569" t="s">
        <v>304</v>
      </c>
      <c r="E37" s="296"/>
      <c r="F37" s="401" t="s">
        <v>199</v>
      </c>
      <c r="G37" s="296"/>
      <c r="H37" s="401"/>
      <c r="I37" s="230"/>
      <c r="J37" s="296"/>
      <c r="K37" s="290" t="s">
        <v>31</v>
      </c>
      <c r="L37" s="230" t="s">
        <v>27</v>
      </c>
      <c r="M37" s="402">
        <v>90</v>
      </c>
      <c r="N37" s="404" t="s">
        <v>241</v>
      </c>
      <c r="O37" s="404" t="s">
        <v>242</v>
      </c>
      <c r="P37" s="404" t="s">
        <v>221</v>
      </c>
      <c r="Q37" s="404" t="s">
        <v>85</v>
      </c>
      <c r="R37" s="405">
        <v>31591</v>
      </c>
      <c r="S37" s="406">
        <v>31</v>
      </c>
      <c r="T37" s="235"/>
      <c r="U37" s="404" t="s">
        <v>63</v>
      </c>
      <c r="V37" s="613">
        <v>88.3</v>
      </c>
      <c r="W37" s="620">
        <v>0.59219999999999995</v>
      </c>
      <c r="X37" s="586"/>
      <c r="Y37" s="595">
        <v>120</v>
      </c>
      <c r="Z37" s="230">
        <v>125</v>
      </c>
      <c r="AA37" s="407">
        <v>130</v>
      </c>
      <c r="AB37" s="233"/>
      <c r="AC37" s="688">
        <v>125</v>
      </c>
      <c r="AD37" s="235">
        <f>AC37*W37</f>
        <v>74.024999999999991</v>
      </c>
      <c r="AE37" s="586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</row>
    <row r="38" spans="1:78" s="409" customFormat="1">
      <c r="A38" s="697">
        <v>21</v>
      </c>
      <c r="B38" s="290"/>
      <c r="C38" s="296" t="s">
        <v>106</v>
      </c>
      <c r="D38" s="401"/>
      <c r="E38" s="296">
        <v>1</v>
      </c>
      <c r="F38" s="401" t="s">
        <v>104</v>
      </c>
      <c r="G38" s="296">
        <v>1</v>
      </c>
      <c r="H38" s="401">
        <v>5</v>
      </c>
      <c r="I38" s="230"/>
      <c r="J38" s="296"/>
      <c r="K38" s="290" t="s">
        <v>31</v>
      </c>
      <c r="L38" s="230" t="s">
        <v>27</v>
      </c>
      <c r="M38" s="402">
        <v>90</v>
      </c>
      <c r="N38" s="404" t="s">
        <v>92</v>
      </c>
      <c r="O38" s="404" t="s">
        <v>93</v>
      </c>
      <c r="P38" s="404" t="s">
        <v>94</v>
      </c>
      <c r="Q38" s="404" t="s">
        <v>87</v>
      </c>
      <c r="R38" s="405">
        <v>34441</v>
      </c>
      <c r="S38" s="406">
        <v>24</v>
      </c>
      <c r="T38" s="235"/>
      <c r="U38" s="404" t="s">
        <v>63</v>
      </c>
      <c r="V38" s="613">
        <v>89.9</v>
      </c>
      <c r="W38" s="620">
        <v>0.5857</v>
      </c>
      <c r="X38" s="586"/>
      <c r="Y38" s="401">
        <v>150</v>
      </c>
      <c r="Z38" s="407">
        <v>157.5</v>
      </c>
      <c r="AA38" s="407">
        <v>157.5</v>
      </c>
      <c r="AB38" s="233"/>
      <c r="AC38" s="688">
        <v>150</v>
      </c>
      <c r="AD38" s="235">
        <f t="shared" si="1"/>
        <v>87.855000000000004</v>
      </c>
      <c r="AE38" s="586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</row>
    <row r="39" spans="1:78" s="409" customFormat="1">
      <c r="A39" s="697">
        <v>22</v>
      </c>
      <c r="B39" s="290"/>
      <c r="C39" s="296" t="s">
        <v>151</v>
      </c>
      <c r="D39" s="569" t="s">
        <v>214</v>
      </c>
      <c r="E39" s="528">
        <v>20</v>
      </c>
      <c r="F39" s="401" t="s">
        <v>215</v>
      </c>
      <c r="G39" s="738">
        <v>21</v>
      </c>
      <c r="H39" s="401">
        <v>4</v>
      </c>
      <c r="I39" s="230">
        <v>1</v>
      </c>
      <c r="J39" s="296" t="s">
        <v>273</v>
      </c>
      <c r="K39" s="290" t="s">
        <v>31</v>
      </c>
      <c r="L39" s="230" t="s">
        <v>27</v>
      </c>
      <c r="M39" s="402">
        <v>90</v>
      </c>
      <c r="N39" s="403" t="s">
        <v>246</v>
      </c>
      <c r="O39" s="403" t="s">
        <v>247</v>
      </c>
      <c r="P39" s="403" t="s">
        <v>248</v>
      </c>
      <c r="Q39" s="404" t="s">
        <v>85</v>
      </c>
      <c r="R39" s="405">
        <v>24743</v>
      </c>
      <c r="S39" s="406">
        <v>50</v>
      </c>
      <c r="T39" s="404" t="s">
        <v>136</v>
      </c>
      <c r="U39" s="404" t="s">
        <v>63</v>
      </c>
      <c r="V39" s="613">
        <v>88.9</v>
      </c>
      <c r="W39" s="620">
        <v>0.5897</v>
      </c>
      <c r="X39" s="586">
        <v>0.69169999999999998</v>
      </c>
      <c r="Y39" s="401">
        <v>142.5</v>
      </c>
      <c r="Z39" s="230">
        <v>147.5</v>
      </c>
      <c r="AA39" s="230">
        <v>152.5</v>
      </c>
      <c r="AB39" s="233"/>
      <c r="AC39" s="688">
        <v>152.5</v>
      </c>
      <c r="AD39" s="235">
        <f>AC39*W39</f>
        <v>89.929249999999996</v>
      </c>
      <c r="AE39" s="586">
        <f>AC39*X39</f>
        <v>105.48425</v>
      </c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</row>
    <row r="40" spans="1:78" s="409" customFormat="1">
      <c r="A40" s="697">
        <v>23</v>
      </c>
      <c r="B40" s="290"/>
      <c r="C40" s="296" t="s">
        <v>127</v>
      </c>
      <c r="D40" s="569" t="s">
        <v>76</v>
      </c>
      <c r="E40" s="528">
        <v>3</v>
      </c>
      <c r="F40" s="401" t="s">
        <v>102</v>
      </c>
      <c r="G40" s="738">
        <v>3</v>
      </c>
      <c r="H40" s="401">
        <v>3</v>
      </c>
      <c r="I40" s="230"/>
      <c r="J40" s="296"/>
      <c r="K40" s="290" t="s">
        <v>31</v>
      </c>
      <c r="L40" s="230" t="s">
        <v>27</v>
      </c>
      <c r="M40" s="402">
        <v>90</v>
      </c>
      <c r="N40" s="403" t="s">
        <v>231</v>
      </c>
      <c r="O40" s="403" t="s">
        <v>111</v>
      </c>
      <c r="P40" s="403" t="s">
        <v>148</v>
      </c>
      <c r="Q40" s="404" t="s">
        <v>85</v>
      </c>
      <c r="R40" s="405">
        <v>31263</v>
      </c>
      <c r="S40" s="406">
        <v>32</v>
      </c>
      <c r="T40" s="235"/>
      <c r="U40" s="404" t="s">
        <v>63</v>
      </c>
      <c r="V40" s="613">
        <v>87.9</v>
      </c>
      <c r="W40" s="620">
        <v>0.59389999999999998</v>
      </c>
      <c r="X40" s="586"/>
      <c r="Y40" s="401">
        <v>140</v>
      </c>
      <c r="Z40" s="230">
        <v>155</v>
      </c>
      <c r="AA40" s="407">
        <v>160</v>
      </c>
      <c r="AB40" s="233"/>
      <c r="AC40" s="688">
        <v>155</v>
      </c>
      <c r="AD40" s="235">
        <f>AC40*W40</f>
        <v>92.054500000000004</v>
      </c>
      <c r="AE40" s="586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</row>
    <row r="41" spans="1:78" s="409" customFormat="1">
      <c r="A41" s="697">
        <v>24</v>
      </c>
      <c r="B41" s="290"/>
      <c r="C41" s="296" t="s">
        <v>127</v>
      </c>
      <c r="D41" s="569" t="s">
        <v>230</v>
      </c>
      <c r="E41" s="528">
        <v>21</v>
      </c>
      <c r="F41" s="401" t="s">
        <v>102</v>
      </c>
      <c r="G41" s="738">
        <v>27</v>
      </c>
      <c r="H41" s="401">
        <v>2</v>
      </c>
      <c r="I41" s="230">
        <v>1</v>
      </c>
      <c r="J41" s="296" t="s">
        <v>281</v>
      </c>
      <c r="K41" s="290" t="s">
        <v>31</v>
      </c>
      <c r="L41" s="230" t="s">
        <v>27</v>
      </c>
      <c r="M41" s="402">
        <v>90</v>
      </c>
      <c r="N41" s="403" t="s">
        <v>229</v>
      </c>
      <c r="O41" s="403" t="s">
        <v>138</v>
      </c>
      <c r="P41" s="403" t="s">
        <v>148</v>
      </c>
      <c r="Q41" s="404" t="s">
        <v>85</v>
      </c>
      <c r="R41" s="405">
        <v>34634</v>
      </c>
      <c r="S41" s="406">
        <v>23</v>
      </c>
      <c r="T41" s="404" t="s">
        <v>64</v>
      </c>
      <c r="U41" s="404" t="s">
        <v>63</v>
      </c>
      <c r="V41" s="613">
        <v>86</v>
      </c>
      <c r="W41" s="620">
        <v>0.60219999999999996</v>
      </c>
      <c r="X41" s="586"/>
      <c r="Y41" s="401">
        <v>150</v>
      </c>
      <c r="Z41" s="230">
        <v>155</v>
      </c>
      <c r="AA41" s="407">
        <v>160</v>
      </c>
      <c r="AB41" s="233"/>
      <c r="AC41" s="688">
        <v>155</v>
      </c>
      <c r="AD41" s="235">
        <f t="shared" si="1"/>
        <v>93.340999999999994</v>
      </c>
      <c r="AE41" s="586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</row>
    <row r="42" spans="1:78" s="409" customFormat="1">
      <c r="A42" s="697">
        <v>25</v>
      </c>
      <c r="B42" s="290"/>
      <c r="C42" s="296" t="s">
        <v>336</v>
      </c>
      <c r="D42" s="569" t="s">
        <v>170</v>
      </c>
      <c r="E42" s="528">
        <v>21</v>
      </c>
      <c r="F42" s="401" t="s">
        <v>245</v>
      </c>
      <c r="G42" s="738">
        <v>27</v>
      </c>
      <c r="H42" s="401">
        <v>1</v>
      </c>
      <c r="I42" s="230"/>
      <c r="J42" s="296" t="s">
        <v>29</v>
      </c>
      <c r="K42" s="290" t="s">
        <v>31</v>
      </c>
      <c r="L42" s="230" t="s">
        <v>27</v>
      </c>
      <c r="M42" s="402">
        <v>90</v>
      </c>
      <c r="N42" s="404" t="s">
        <v>243</v>
      </c>
      <c r="O42" s="404" t="s">
        <v>206</v>
      </c>
      <c r="P42" s="404" t="s">
        <v>244</v>
      </c>
      <c r="Q42" s="404" t="s">
        <v>85</v>
      </c>
      <c r="R42" s="405">
        <v>32604</v>
      </c>
      <c r="S42" s="406">
        <v>29</v>
      </c>
      <c r="T42" s="235"/>
      <c r="U42" s="404" t="s">
        <v>63</v>
      </c>
      <c r="V42" s="613">
        <v>89.9</v>
      </c>
      <c r="W42" s="620">
        <v>0.5857</v>
      </c>
      <c r="X42" s="586"/>
      <c r="Y42" s="401">
        <v>175</v>
      </c>
      <c r="Z42" s="230">
        <v>182.5</v>
      </c>
      <c r="AA42" s="407">
        <v>190</v>
      </c>
      <c r="AB42" s="233"/>
      <c r="AC42" s="688">
        <v>182.5</v>
      </c>
      <c r="AD42" s="235">
        <f t="shared" si="1"/>
        <v>106.89024999999999</v>
      </c>
      <c r="AE42" s="586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</row>
    <row r="43" spans="1:78" s="422" customFormat="1">
      <c r="A43" s="697">
        <v>26</v>
      </c>
      <c r="B43" s="553"/>
      <c r="C43" s="297" t="s">
        <v>43</v>
      </c>
      <c r="D43" s="570" t="s">
        <v>214</v>
      </c>
      <c r="E43" s="297"/>
      <c r="F43" s="413"/>
      <c r="G43" s="297"/>
      <c r="H43" s="413"/>
      <c r="I43" s="237"/>
      <c r="J43" s="297"/>
      <c r="K43" s="553" t="s">
        <v>31</v>
      </c>
      <c r="L43" s="237" t="s">
        <v>27</v>
      </c>
      <c r="M43" s="414">
        <v>100</v>
      </c>
      <c r="N43" s="416" t="s">
        <v>262</v>
      </c>
      <c r="O43" s="416" t="s">
        <v>263</v>
      </c>
      <c r="P43" s="416" t="s">
        <v>248</v>
      </c>
      <c r="Q43" s="416" t="s">
        <v>85</v>
      </c>
      <c r="R43" s="417">
        <v>33300</v>
      </c>
      <c r="S43" s="418">
        <v>27</v>
      </c>
      <c r="T43" s="242"/>
      <c r="U43" s="416" t="s">
        <v>63</v>
      </c>
      <c r="V43" s="614">
        <v>95</v>
      </c>
      <c r="W43" s="621">
        <v>0.56779999999999997</v>
      </c>
      <c r="X43" s="587"/>
      <c r="Y43" s="596">
        <v>170</v>
      </c>
      <c r="Z43" s="419">
        <v>170</v>
      </c>
      <c r="AA43" s="419">
        <v>170</v>
      </c>
      <c r="AB43" s="420"/>
      <c r="AC43" s="689">
        <v>0</v>
      </c>
      <c r="AD43" s="242">
        <f t="shared" ref="AD43:AD49" si="3">AC43*W43</f>
        <v>0</v>
      </c>
      <c r="AE43" s="587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</row>
    <row r="44" spans="1:78" s="422" customFormat="1">
      <c r="A44" s="697">
        <v>27</v>
      </c>
      <c r="B44" s="553"/>
      <c r="C44" s="297">
        <v>2</v>
      </c>
      <c r="D44" s="570" t="s">
        <v>170</v>
      </c>
      <c r="E44" s="297"/>
      <c r="F44" s="413" t="s">
        <v>245</v>
      </c>
      <c r="G44" s="297"/>
      <c r="H44" s="413"/>
      <c r="I44" s="237"/>
      <c r="J44" s="297"/>
      <c r="K44" s="553" t="s">
        <v>31</v>
      </c>
      <c r="L44" s="237" t="s">
        <v>27</v>
      </c>
      <c r="M44" s="414">
        <v>100</v>
      </c>
      <c r="N44" s="416" t="s">
        <v>261</v>
      </c>
      <c r="O44" s="416" t="s">
        <v>138</v>
      </c>
      <c r="P44" s="416" t="s">
        <v>132</v>
      </c>
      <c r="Q44" s="416" t="s">
        <v>85</v>
      </c>
      <c r="R44" s="417">
        <v>33865</v>
      </c>
      <c r="S44" s="418">
        <v>25</v>
      </c>
      <c r="T44" s="242"/>
      <c r="U44" s="416" t="s">
        <v>63</v>
      </c>
      <c r="V44" s="614">
        <v>94</v>
      </c>
      <c r="W44" s="621">
        <v>0.57099999999999995</v>
      </c>
      <c r="X44" s="587"/>
      <c r="Y44" s="413">
        <v>120</v>
      </c>
      <c r="Z44" s="419">
        <v>125</v>
      </c>
      <c r="AA44" s="419">
        <v>125</v>
      </c>
      <c r="AB44" s="420"/>
      <c r="AC44" s="689">
        <v>120</v>
      </c>
      <c r="AD44" s="242">
        <f t="shared" si="3"/>
        <v>68.52</v>
      </c>
      <c r="AE44" s="587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</row>
    <row r="45" spans="1:78" s="422" customFormat="1">
      <c r="A45" s="697">
        <v>28</v>
      </c>
      <c r="B45" s="553"/>
      <c r="C45" s="297">
        <v>1</v>
      </c>
      <c r="D45" s="570" t="s">
        <v>80</v>
      </c>
      <c r="E45" s="297"/>
      <c r="F45" s="413" t="s">
        <v>103</v>
      </c>
      <c r="G45" s="297"/>
      <c r="H45" s="413"/>
      <c r="I45" s="237"/>
      <c r="J45" s="297"/>
      <c r="K45" s="553" t="s">
        <v>31</v>
      </c>
      <c r="L45" s="237" t="s">
        <v>27</v>
      </c>
      <c r="M45" s="415">
        <v>100</v>
      </c>
      <c r="N45" s="416" t="s">
        <v>128</v>
      </c>
      <c r="O45" s="416" t="s">
        <v>74</v>
      </c>
      <c r="P45" s="416" t="s">
        <v>129</v>
      </c>
      <c r="Q45" s="423" t="s">
        <v>86</v>
      </c>
      <c r="R45" s="424">
        <v>29295</v>
      </c>
      <c r="S45" s="418">
        <v>38</v>
      </c>
      <c r="T45" s="416"/>
      <c r="U45" s="416" t="s">
        <v>63</v>
      </c>
      <c r="V45" s="614">
        <v>97.2</v>
      </c>
      <c r="W45" s="621">
        <v>0.56130000000000002</v>
      </c>
      <c r="X45" s="587"/>
      <c r="Y45" s="596">
        <v>115</v>
      </c>
      <c r="Z45" s="237">
        <v>120</v>
      </c>
      <c r="AA45" s="237">
        <v>125</v>
      </c>
      <c r="AB45" s="420"/>
      <c r="AC45" s="689">
        <v>125</v>
      </c>
      <c r="AD45" s="242">
        <f t="shared" si="3"/>
        <v>70.162500000000009</v>
      </c>
      <c r="AE45" s="587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</row>
    <row r="46" spans="1:78" s="422" customFormat="1">
      <c r="A46" s="697">
        <v>29</v>
      </c>
      <c r="B46" s="553"/>
      <c r="C46" s="297" t="s">
        <v>337</v>
      </c>
      <c r="D46" s="570" t="s">
        <v>170</v>
      </c>
      <c r="E46" s="528">
        <v>24</v>
      </c>
      <c r="F46" s="413" t="s">
        <v>245</v>
      </c>
      <c r="G46" s="296">
        <v>48</v>
      </c>
      <c r="H46" s="413">
        <v>5</v>
      </c>
      <c r="I46" s="237">
        <v>1</v>
      </c>
      <c r="J46" s="297" t="s">
        <v>159</v>
      </c>
      <c r="K46" s="553" t="s">
        <v>31</v>
      </c>
      <c r="L46" s="237" t="s">
        <v>27</v>
      </c>
      <c r="M46" s="414">
        <v>100</v>
      </c>
      <c r="N46" s="415" t="s">
        <v>252</v>
      </c>
      <c r="O46" s="415" t="s">
        <v>253</v>
      </c>
      <c r="P46" s="415" t="s">
        <v>254</v>
      </c>
      <c r="Q46" s="416" t="s">
        <v>85</v>
      </c>
      <c r="R46" s="417">
        <v>18586</v>
      </c>
      <c r="S46" s="418">
        <v>67</v>
      </c>
      <c r="T46" s="415" t="s">
        <v>255</v>
      </c>
      <c r="U46" s="416" t="s">
        <v>63</v>
      </c>
      <c r="V46" s="614">
        <v>98.4</v>
      </c>
      <c r="W46" s="621">
        <v>0.55810000000000004</v>
      </c>
      <c r="X46" s="587">
        <v>1.1217999999999999</v>
      </c>
      <c r="Y46" s="413">
        <v>130</v>
      </c>
      <c r="Z46" s="237">
        <v>135</v>
      </c>
      <c r="AA46" s="237">
        <v>140</v>
      </c>
      <c r="AB46" s="420"/>
      <c r="AC46" s="689">
        <v>140</v>
      </c>
      <c r="AD46" s="242">
        <f t="shared" si="3"/>
        <v>78.134</v>
      </c>
      <c r="AE46" s="587">
        <f>AC46*X46</f>
        <v>157.05199999999999</v>
      </c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</row>
    <row r="47" spans="1:78" s="422" customFormat="1">
      <c r="A47" s="697">
        <v>30</v>
      </c>
      <c r="B47" s="553"/>
      <c r="C47" s="297" t="s">
        <v>341</v>
      </c>
      <c r="D47" s="413"/>
      <c r="E47" s="297">
        <v>12</v>
      </c>
      <c r="F47" s="413"/>
      <c r="G47" s="297">
        <v>12</v>
      </c>
      <c r="H47" s="413">
        <v>3</v>
      </c>
      <c r="I47" s="237">
        <v>1</v>
      </c>
      <c r="J47" s="297"/>
      <c r="K47" s="553" t="s">
        <v>31</v>
      </c>
      <c r="L47" s="237" t="s">
        <v>27</v>
      </c>
      <c r="M47" s="414">
        <v>100</v>
      </c>
      <c r="N47" s="416" t="s">
        <v>264</v>
      </c>
      <c r="O47" s="416" t="s">
        <v>265</v>
      </c>
      <c r="P47" s="416" t="s">
        <v>135</v>
      </c>
      <c r="Q47" s="416" t="s">
        <v>87</v>
      </c>
      <c r="R47" s="417">
        <v>27873</v>
      </c>
      <c r="S47" s="418">
        <v>41</v>
      </c>
      <c r="T47" s="416" t="s">
        <v>91</v>
      </c>
      <c r="U47" s="416" t="s">
        <v>63</v>
      </c>
      <c r="V47" s="614">
        <v>96</v>
      </c>
      <c r="W47" s="621">
        <v>0.56479999999999997</v>
      </c>
      <c r="X47" s="587">
        <v>0.5665</v>
      </c>
      <c r="Y47" s="596">
        <v>130</v>
      </c>
      <c r="Z47" s="237">
        <v>140</v>
      </c>
      <c r="AA47" s="237">
        <v>150</v>
      </c>
      <c r="AB47" s="420"/>
      <c r="AC47" s="689">
        <v>150</v>
      </c>
      <c r="AD47" s="242">
        <f t="shared" si="3"/>
        <v>84.72</v>
      </c>
      <c r="AE47" s="587">
        <f>AC47*X47</f>
        <v>84.974999999999994</v>
      </c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8"/>
      <c r="BU47" s="208"/>
      <c r="BV47" s="208"/>
      <c r="BW47" s="208"/>
      <c r="BX47" s="208"/>
      <c r="BY47" s="208"/>
      <c r="BZ47" s="208"/>
    </row>
    <row r="48" spans="1:78" s="422" customFormat="1">
      <c r="A48" s="697">
        <v>31</v>
      </c>
      <c r="B48" s="553"/>
      <c r="C48" s="297" t="s">
        <v>338</v>
      </c>
      <c r="D48" s="570" t="s">
        <v>170</v>
      </c>
      <c r="E48" s="528">
        <v>12</v>
      </c>
      <c r="F48" s="413" t="s">
        <v>245</v>
      </c>
      <c r="G48" s="296">
        <v>12</v>
      </c>
      <c r="H48" s="413">
        <v>2</v>
      </c>
      <c r="I48" s="237">
        <v>1</v>
      </c>
      <c r="J48" s="297"/>
      <c r="K48" s="553" t="s">
        <v>31</v>
      </c>
      <c r="L48" s="237" t="s">
        <v>27</v>
      </c>
      <c r="M48" s="414">
        <v>100</v>
      </c>
      <c r="N48" s="416" t="s">
        <v>250</v>
      </c>
      <c r="O48" s="416" t="s">
        <v>177</v>
      </c>
      <c r="P48" s="416" t="s">
        <v>132</v>
      </c>
      <c r="Q48" s="416" t="s">
        <v>85</v>
      </c>
      <c r="R48" s="417">
        <v>26513</v>
      </c>
      <c r="S48" s="418">
        <v>45</v>
      </c>
      <c r="T48" s="416" t="s">
        <v>251</v>
      </c>
      <c r="U48" s="416" t="s">
        <v>63</v>
      </c>
      <c r="V48" s="614">
        <v>98</v>
      </c>
      <c r="W48" s="621">
        <v>0.55910000000000004</v>
      </c>
      <c r="X48" s="587">
        <v>0.58589999999999998</v>
      </c>
      <c r="Y48" s="413">
        <v>150</v>
      </c>
      <c r="Z48" s="419">
        <v>155</v>
      </c>
      <c r="AA48" s="237">
        <v>155</v>
      </c>
      <c r="AB48" s="420"/>
      <c r="AC48" s="689">
        <v>155</v>
      </c>
      <c r="AD48" s="242">
        <f t="shared" si="3"/>
        <v>86.660500000000013</v>
      </c>
      <c r="AE48" s="587">
        <f>AC48*X48</f>
        <v>90.814499999999995</v>
      </c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</row>
    <row r="49" spans="1:78" s="422" customFormat="1">
      <c r="A49" s="697">
        <v>32</v>
      </c>
      <c r="B49" s="553"/>
      <c r="C49" s="297" t="s">
        <v>106</v>
      </c>
      <c r="D49" s="570" t="s">
        <v>80</v>
      </c>
      <c r="E49" s="297">
        <v>2</v>
      </c>
      <c r="F49" s="413" t="s">
        <v>103</v>
      </c>
      <c r="G49" s="297">
        <v>2</v>
      </c>
      <c r="H49" s="413">
        <v>4</v>
      </c>
      <c r="I49" s="237"/>
      <c r="J49" s="297"/>
      <c r="K49" s="553" t="s">
        <v>31</v>
      </c>
      <c r="L49" s="237" t="s">
        <v>27</v>
      </c>
      <c r="M49" s="414">
        <v>100</v>
      </c>
      <c r="N49" s="416" t="s">
        <v>260</v>
      </c>
      <c r="O49" s="416" t="s">
        <v>82</v>
      </c>
      <c r="P49" s="416" t="s">
        <v>248</v>
      </c>
      <c r="Q49" s="416" t="s">
        <v>86</v>
      </c>
      <c r="R49" s="417">
        <v>29073</v>
      </c>
      <c r="S49" s="418">
        <v>38</v>
      </c>
      <c r="T49" s="242"/>
      <c r="U49" s="416" t="s">
        <v>63</v>
      </c>
      <c r="V49" s="614">
        <v>98.7</v>
      </c>
      <c r="W49" s="621">
        <v>0.55730000000000002</v>
      </c>
      <c r="X49" s="587"/>
      <c r="Y49" s="596">
        <v>137.5</v>
      </c>
      <c r="Z49" s="237">
        <v>142.5</v>
      </c>
      <c r="AA49" s="419">
        <v>145</v>
      </c>
      <c r="AB49" s="420"/>
      <c r="AC49" s="689">
        <v>142.5</v>
      </c>
      <c r="AD49" s="242">
        <f t="shared" si="3"/>
        <v>79.41525</v>
      </c>
      <c r="AE49" s="587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</row>
    <row r="50" spans="1:78" s="422" customFormat="1">
      <c r="A50" s="697">
        <v>33</v>
      </c>
      <c r="B50" s="553"/>
      <c r="C50" s="297" t="s">
        <v>127</v>
      </c>
      <c r="D50" s="570" t="s">
        <v>76</v>
      </c>
      <c r="E50" s="297">
        <v>12</v>
      </c>
      <c r="F50" s="413" t="s">
        <v>102</v>
      </c>
      <c r="G50" s="297">
        <v>12</v>
      </c>
      <c r="H50" s="413">
        <v>1</v>
      </c>
      <c r="I50" s="237"/>
      <c r="J50" s="297"/>
      <c r="K50" s="553" t="s">
        <v>31</v>
      </c>
      <c r="L50" s="237" t="s">
        <v>27</v>
      </c>
      <c r="M50" s="414">
        <v>100</v>
      </c>
      <c r="N50" s="415" t="s">
        <v>137</v>
      </c>
      <c r="O50" s="415" t="s">
        <v>138</v>
      </c>
      <c r="P50" s="415" t="s">
        <v>139</v>
      </c>
      <c r="Q50" s="416" t="s">
        <v>85</v>
      </c>
      <c r="R50" s="417">
        <v>32673</v>
      </c>
      <c r="S50" s="418">
        <v>28</v>
      </c>
      <c r="T50" s="242"/>
      <c r="U50" s="416" t="s">
        <v>63</v>
      </c>
      <c r="V50" s="614">
        <v>99.4</v>
      </c>
      <c r="W50" s="621">
        <v>0.55500000000000005</v>
      </c>
      <c r="X50" s="587"/>
      <c r="Y50" s="596">
        <v>155</v>
      </c>
      <c r="Z50" s="237">
        <v>160</v>
      </c>
      <c r="AA50" s="237">
        <v>167</v>
      </c>
      <c r="AB50" s="420"/>
      <c r="AC50" s="689">
        <v>167</v>
      </c>
      <c r="AD50" s="242">
        <f t="shared" si="1"/>
        <v>92.685000000000002</v>
      </c>
      <c r="AE50" s="587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</row>
    <row r="51" spans="1:78" s="386" customFormat="1">
      <c r="A51" s="697">
        <v>34</v>
      </c>
      <c r="B51" s="695"/>
      <c r="C51" s="295" t="s">
        <v>151</v>
      </c>
      <c r="D51" s="276"/>
      <c r="E51" s="295">
        <v>12</v>
      </c>
      <c r="F51" s="276"/>
      <c r="G51" s="295">
        <v>12</v>
      </c>
      <c r="H51" s="276"/>
      <c r="I51" s="218">
        <v>1</v>
      </c>
      <c r="J51" s="295"/>
      <c r="K51" s="288" t="s">
        <v>31</v>
      </c>
      <c r="L51" s="218" t="s">
        <v>27</v>
      </c>
      <c r="M51" s="379">
        <v>110</v>
      </c>
      <c r="N51" s="381" t="s">
        <v>133</v>
      </c>
      <c r="O51" s="381" t="s">
        <v>134</v>
      </c>
      <c r="P51" s="381" t="s">
        <v>135</v>
      </c>
      <c r="Q51" s="381" t="s">
        <v>85</v>
      </c>
      <c r="R51" s="382">
        <v>24109</v>
      </c>
      <c r="S51" s="383">
        <v>52</v>
      </c>
      <c r="T51" s="381" t="s">
        <v>136</v>
      </c>
      <c r="U51" s="381" t="s">
        <v>63</v>
      </c>
      <c r="V51" s="601">
        <v>108.25</v>
      </c>
      <c r="W51" s="607">
        <v>0.53859999999999997</v>
      </c>
      <c r="X51" s="577">
        <v>0.6673</v>
      </c>
      <c r="Y51" s="276">
        <v>135</v>
      </c>
      <c r="Z51" s="218">
        <v>145</v>
      </c>
      <c r="AA51" s="218">
        <v>155</v>
      </c>
      <c r="AB51" s="221"/>
      <c r="AC51" s="682">
        <v>155</v>
      </c>
      <c r="AD51" s="223">
        <f>AC51*W51</f>
        <v>83.48299999999999</v>
      </c>
      <c r="AE51" s="577">
        <f>AC51*X51</f>
        <v>103.4315</v>
      </c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</row>
    <row r="52" spans="1:78" s="386" customFormat="1">
      <c r="A52" s="697">
        <v>35</v>
      </c>
      <c r="B52" s="288"/>
      <c r="C52" s="295" t="s">
        <v>106</v>
      </c>
      <c r="D52" s="276"/>
      <c r="E52" s="295">
        <v>20</v>
      </c>
      <c r="F52" s="276"/>
      <c r="G52" s="295">
        <v>21</v>
      </c>
      <c r="H52" s="276">
        <v>3</v>
      </c>
      <c r="I52" s="218">
        <v>1</v>
      </c>
      <c r="J52" s="295" t="s">
        <v>282</v>
      </c>
      <c r="K52" s="288" t="s">
        <v>31</v>
      </c>
      <c r="L52" s="218" t="s">
        <v>27</v>
      </c>
      <c r="M52" s="379">
        <v>110</v>
      </c>
      <c r="N52" s="380" t="s">
        <v>225</v>
      </c>
      <c r="O52" s="380" t="s">
        <v>177</v>
      </c>
      <c r="P52" s="380" t="s">
        <v>139</v>
      </c>
      <c r="Q52" s="381" t="s">
        <v>85</v>
      </c>
      <c r="R52" s="382">
        <v>34940</v>
      </c>
      <c r="S52" s="383">
        <v>22</v>
      </c>
      <c r="T52" s="381" t="s">
        <v>64</v>
      </c>
      <c r="U52" s="381" t="s">
        <v>63</v>
      </c>
      <c r="V52" s="601">
        <v>108</v>
      </c>
      <c r="W52" s="607">
        <v>0.53910000000000002</v>
      </c>
      <c r="X52" s="577"/>
      <c r="Y52" s="581">
        <v>160</v>
      </c>
      <c r="Z52" s="218">
        <v>160</v>
      </c>
      <c r="AA52" s="384">
        <v>167.5</v>
      </c>
      <c r="AB52" s="221"/>
      <c r="AC52" s="682">
        <v>160</v>
      </c>
      <c r="AD52" s="223">
        <f t="shared" si="1"/>
        <v>86.256</v>
      </c>
      <c r="AE52" s="577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</row>
    <row r="53" spans="1:78" s="386" customFormat="1">
      <c r="A53" s="697">
        <v>36</v>
      </c>
      <c r="B53" s="288"/>
      <c r="C53" s="295" t="s">
        <v>339</v>
      </c>
      <c r="D53" s="276"/>
      <c r="E53" s="295">
        <v>5</v>
      </c>
      <c r="F53" s="276"/>
      <c r="G53" s="295">
        <v>5</v>
      </c>
      <c r="H53" s="276">
        <v>2</v>
      </c>
      <c r="I53" s="218">
        <v>2</v>
      </c>
      <c r="J53" s="295"/>
      <c r="K53" s="288" t="s">
        <v>31</v>
      </c>
      <c r="L53" s="218" t="s">
        <v>27</v>
      </c>
      <c r="M53" s="379">
        <v>110</v>
      </c>
      <c r="N53" s="380" t="s">
        <v>226</v>
      </c>
      <c r="O53" s="380" t="s">
        <v>108</v>
      </c>
      <c r="P53" s="380" t="s">
        <v>139</v>
      </c>
      <c r="Q53" s="381" t="s">
        <v>85</v>
      </c>
      <c r="R53" s="382">
        <v>27592</v>
      </c>
      <c r="S53" s="383">
        <v>42</v>
      </c>
      <c r="T53" s="381" t="s">
        <v>91</v>
      </c>
      <c r="U53" s="381" t="s">
        <v>63</v>
      </c>
      <c r="V53" s="601">
        <v>104</v>
      </c>
      <c r="W53" s="607">
        <v>0.54549999999999998</v>
      </c>
      <c r="X53" s="577">
        <v>0.5504</v>
      </c>
      <c r="Y53" s="276">
        <v>147.5</v>
      </c>
      <c r="Z53" s="218">
        <v>155</v>
      </c>
      <c r="AA53" s="218">
        <v>160</v>
      </c>
      <c r="AB53" s="221"/>
      <c r="AC53" s="682">
        <v>160</v>
      </c>
      <c r="AD53" s="223">
        <f t="shared" si="1"/>
        <v>87.28</v>
      </c>
      <c r="AE53" s="577">
        <f>AC53*X53</f>
        <v>88.063999999999993</v>
      </c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8"/>
      <c r="BZ53" s="208"/>
    </row>
    <row r="54" spans="1:78" s="386" customFormat="1">
      <c r="A54" s="697">
        <v>37</v>
      </c>
      <c r="B54" s="288"/>
      <c r="C54" s="295" t="s">
        <v>340</v>
      </c>
      <c r="D54" s="276"/>
      <c r="E54" s="295">
        <v>21</v>
      </c>
      <c r="F54" s="276"/>
      <c r="G54" s="295">
        <v>27</v>
      </c>
      <c r="H54" s="276">
        <v>1</v>
      </c>
      <c r="I54" s="218">
        <v>1</v>
      </c>
      <c r="J54" s="295" t="s">
        <v>276</v>
      </c>
      <c r="K54" s="288" t="s">
        <v>31</v>
      </c>
      <c r="L54" s="218" t="s">
        <v>27</v>
      </c>
      <c r="M54" s="379">
        <v>110</v>
      </c>
      <c r="N54" s="381" t="s">
        <v>227</v>
      </c>
      <c r="O54" s="381" t="s">
        <v>111</v>
      </c>
      <c r="P54" s="381" t="s">
        <v>228</v>
      </c>
      <c r="Q54" s="381" t="s">
        <v>87</v>
      </c>
      <c r="R54" s="382">
        <v>27055</v>
      </c>
      <c r="S54" s="383">
        <v>44</v>
      </c>
      <c r="T54" s="381" t="s">
        <v>91</v>
      </c>
      <c r="U54" s="381" t="s">
        <v>63</v>
      </c>
      <c r="V54" s="601">
        <v>106</v>
      </c>
      <c r="W54" s="607">
        <v>0.54210000000000003</v>
      </c>
      <c r="X54" s="577">
        <v>0.55889999999999995</v>
      </c>
      <c r="Y54" s="276">
        <v>170</v>
      </c>
      <c r="Z54" s="218">
        <v>180</v>
      </c>
      <c r="AA54" s="218">
        <v>195</v>
      </c>
      <c r="AB54" s="221"/>
      <c r="AC54" s="682">
        <v>195</v>
      </c>
      <c r="AD54" s="223">
        <f>AC54*W54</f>
        <v>105.70950000000001</v>
      </c>
      <c r="AE54" s="577">
        <f>AC54*X54</f>
        <v>108.98549999999999</v>
      </c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/>
      <c r="BR54" s="208"/>
      <c r="BS54" s="208"/>
      <c r="BT54" s="208"/>
      <c r="BU54" s="208"/>
      <c r="BV54" s="208"/>
      <c r="BW54" s="208"/>
      <c r="BX54" s="208"/>
      <c r="BY54" s="208"/>
      <c r="BZ54" s="208"/>
    </row>
    <row r="55" spans="1:78" s="440" customFormat="1" ht="15.75" thickBot="1">
      <c r="A55" s="698">
        <v>38</v>
      </c>
      <c r="B55" s="557"/>
      <c r="C55" s="506">
        <v>1</v>
      </c>
      <c r="D55" s="571" t="s">
        <v>60</v>
      </c>
      <c r="E55" s="506">
        <v>20</v>
      </c>
      <c r="F55" s="499" t="s">
        <v>70</v>
      </c>
      <c r="G55" s="506">
        <v>21</v>
      </c>
      <c r="H55" s="499"/>
      <c r="I55" s="500">
        <v>1</v>
      </c>
      <c r="J55" s="506" t="s">
        <v>279</v>
      </c>
      <c r="K55" s="557" t="s">
        <v>31</v>
      </c>
      <c r="L55" s="500" t="s">
        <v>27</v>
      </c>
      <c r="M55" s="545">
        <v>125</v>
      </c>
      <c r="N55" s="501" t="s">
        <v>130</v>
      </c>
      <c r="O55" s="501" t="s">
        <v>131</v>
      </c>
      <c r="P55" s="501" t="s">
        <v>132</v>
      </c>
      <c r="Q55" s="501" t="s">
        <v>85</v>
      </c>
      <c r="R55" s="502">
        <v>37283</v>
      </c>
      <c r="S55" s="546">
        <v>16</v>
      </c>
      <c r="T55" s="501" t="s">
        <v>77</v>
      </c>
      <c r="U55" s="501" t="s">
        <v>63</v>
      </c>
      <c r="V55" s="615">
        <v>119</v>
      </c>
      <c r="W55" s="622">
        <v>0.52790000000000004</v>
      </c>
      <c r="X55" s="588"/>
      <c r="Y55" s="597">
        <v>140</v>
      </c>
      <c r="Z55" s="500">
        <v>140</v>
      </c>
      <c r="AA55" s="505">
        <v>150</v>
      </c>
      <c r="AB55" s="503"/>
      <c r="AC55" s="690">
        <v>140</v>
      </c>
      <c r="AD55" s="504">
        <f t="shared" si="1"/>
        <v>73.906000000000006</v>
      </c>
      <c r="AE55" s="58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</row>
    <row r="57" spans="1:78">
      <c r="A57" s="729" t="s">
        <v>348</v>
      </c>
      <c r="B57" s="671"/>
      <c r="C57" s="671"/>
      <c r="D57" s="671"/>
      <c r="E57" s="671"/>
      <c r="F57" s="671"/>
      <c r="G57" s="671"/>
      <c r="H57" s="671"/>
      <c r="I57" s="671"/>
    </row>
    <row r="58" spans="1:78">
      <c r="B58" s="671"/>
      <c r="C58" s="671"/>
      <c r="D58" s="44" t="s">
        <v>76</v>
      </c>
      <c r="E58" s="761">
        <f>E35+E40</f>
        <v>27</v>
      </c>
      <c r="F58" s="161" t="s">
        <v>172</v>
      </c>
      <c r="G58" s="763">
        <v>176</v>
      </c>
      <c r="H58" s="671"/>
    </row>
    <row r="59" spans="1:78">
      <c r="B59" s="671"/>
      <c r="C59" s="671"/>
      <c r="D59" s="44" t="s">
        <v>170</v>
      </c>
      <c r="E59" s="761">
        <f>E48+E46+E42+E34+E16+E12+E11+E10+E7</f>
        <v>123</v>
      </c>
      <c r="F59" s="161" t="s">
        <v>175</v>
      </c>
      <c r="G59" s="763">
        <v>14</v>
      </c>
      <c r="H59" s="671"/>
      <c r="I59" s="671"/>
    </row>
    <row r="60" spans="1:78" ht="30">
      <c r="B60" s="671"/>
      <c r="C60" s="671"/>
      <c r="D60" s="44" t="s">
        <v>117</v>
      </c>
      <c r="E60" s="762"/>
      <c r="F60" s="161" t="s">
        <v>102</v>
      </c>
      <c r="G60" s="763">
        <v>78</v>
      </c>
      <c r="H60" s="671"/>
      <c r="I60" s="671"/>
    </row>
    <row r="61" spans="1:78">
      <c r="B61" s="671"/>
      <c r="C61" s="671"/>
      <c r="D61" s="44" t="s">
        <v>230</v>
      </c>
      <c r="E61" s="761">
        <f>E41</f>
        <v>21</v>
      </c>
      <c r="F61" s="161" t="s">
        <v>215</v>
      </c>
      <c r="G61" s="763">
        <v>22</v>
      </c>
      <c r="H61" s="671"/>
      <c r="I61" s="671"/>
    </row>
    <row r="62" spans="1:78">
      <c r="B62" s="671"/>
      <c r="C62" s="671"/>
      <c r="D62" s="44" t="s">
        <v>80</v>
      </c>
      <c r="E62" s="761">
        <f>E31+E19</f>
        <v>24</v>
      </c>
      <c r="F62" s="161" t="s">
        <v>105</v>
      </c>
      <c r="G62" s="161"/>
      <c r="H62" s="671"/>
      <c r="I62" s="671"/>
    </row>
    <row r="63" spans="1:78">
      <c r="B63" s="671"/>
      <c r="C63" s="671"/>
      <c r="D63" s="44" t="s">
        <v>61</v>
      </c>
      <c r="E63" s="761">
        <f>E20+E28+E30</f>
        <v>31</v>
      </c>
      <c r="F63" s="161" t="s">
        <v>69</v>
      </c>
      <c r="G63" s="763">
        <v>50</v>
      </c>
      <c r="H63" s="671"/>
      <c r="I63" s="671"/>
    </row>
    <row r="64" spans="1:78">
      <c r="B64" s="671"/>
      <c r="C64" s="671"/>
      <c r="D64" s="44" t="s">
        <v>214</v>
      </c>
      <c r="E64" s="761">
        <f>E39</f>
        <v>20</v>
      </c>
      <c r="F64" s="161" t="s">
        <v>70</v>
      </c>
      <c r="G64" s="763">
        <v>21</v>
      </c>
      <c r="H64" s="671"/>
      <c r="I64" s="671"/>
    </row>
    <row r="65" spans="2:9">
      <c r="B65" s="671"/>
      <c r="C65" s="671"/>
      <c r="D65" s="44" t="s">
        <v>304</v>
      </c>
      <c r="E65" s="761">
        <f>E13</f>
        <v>21</v>
      </c>
      <c r="F65" s="161" t="s">
        <v>103</v>
      </c>
      <c r="G65" s="763">
        <v>12</v>
      </c>
      <c r="H65" s="671"/>
      <c r="I65" s="671"/>
    </row>
    <row r="66" spans="2:9">
      <c r="B66" s="671"/>
      <c r="C66" s="671"/>
      <c r="D66" s="45" t="s">
        <v>60</v>
      </c>
      <c r="E66" s="761">
        <f>E55</f>
        <v>20</v>
      </c>
      <c r="F66" s="163" t="s">
        <v>149</v>
      </c>
      <c r="G66" s="161"/>
      <c r="H66" s="671"/>
      <c r="I66" s="671"/>
    </row>
    <row r="67" spans="2:9">
      <c r="B67" s="671"/>
      <c r="C67" s="671"/>
      <c r="D67" s="44" t="s">
        <v>98</v>
      </c>
      <c r="E67" s="762"/>
      <c r="F67" s="161" t="s">
        <v>68</v>
      </c>
      <c r="G67" s="763">
        <v>5</v>
      </c>
      <c r="H67" s="671"/>
      <c r="I67" s="671"/>
    </row>
    <row r="68" spans="2:9">
      <c r="B68" s="671"/>
      <c r="C68" s="671"/>
      <c r="D68" s="44" t="s">
        <v>237</v>
      </c>
      <c r="E68" s="762"/>
      <c r="F68" s="161" t="s">
        <v>104</v>
      </c>
      <c r="G68" s="161"/>
      <c r="H68" s="671"/>
      <c r="I68" s="671"/>
    </row>
    <row r="69" spans="2:9">
      <c r="F69" s="161" t="s">
        <v>199</v>
      </c>
      <c r="G69" s="763">
        <f>G13</f>
        <v>27</v>
      </c>
    </row>
    <row r="70" spans="2:9">
      <c r="F70" s="161" t="s">
        <v>257</v>
      </c>
      <c r="G70" s="161"/>
    </row>
  </sheetData>
  <mergeCells count="29">
    <mergeCell ref="A3:A4"/>
    <mergeCell ref="D3:D4"/>
    <mergeCell ref="K3:K4"/>
    <mergeCell ref="C3:C4"/>
    <mergeCell ref="B3:B4"/>
    <mergeCell ref="E3:E4"/>
    <mergeCell ref="H3:H4"/>
    <mergeCell ref="I3:I4"/>
    <mergeCell ref="L3:L4"/>
    <mergeCell ref="M3:M4"/>
    <mergeCell ref="N3:N4"/>
    <mergeCell ref="O3:O4"/>
    <mergeCell ref="P3:P4"/>
    <mergeCell ref="N17:P17"/>
    <mergeCell ref="AG3:AG4"/>
    <mergeCell ref="N5:P5"/>
    <mergeCell ref="J3:J4"/>
    <mergeCell ref="F3:F4"/>
    <mergeCell ref="G3:G4"/>
    <mergeCell ref="AF3:AF4"/>
    <mergeCell ref="U3:U4"/>
    <mergeCell ref="V3:V4"/>
    <mergeCell ref="W3:W4"/>
    <mergeCell ref="X3:X4"/>
    <mergeCell ref="Q3:Q4"/>
    <mergeCell ref="R3:R4"/>
    <mergeCell ref="S3:S4"/>
    <mergeCell ref="T3:T4"/>
    <mergeCell ref="Y3:AE3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36"/>
  <sheetViews>
    <sheetView tabSelected="1" zoomScale="85" zoomScaleNormal="85" workbookViewId="0">
      <selection activeCell="K28" sqref="K28"/>
    </sheetView>
  </sheetViews>
  <sheetFormatPr defaultRowHeight="12.75"/>
  <cols>
    <col min="1" max="1" width="6" style="671" customWidth="1"/>
    <col min="2" max="2" width="10.140625" style="152" customWidth="1"/>
    <col min="3" max="3" width="21" style="152" customWidth="1"/>
    <col min="4" max="4" width="5" style="152" bestFit="1" customWidth="1"/>
    <col min="5" max="5" width="17.5703125" style="152" customWidth="1"/>
    <col min="6" max="6" width="5" style="152" bestFit="1" customWidth="1"/>
    <col min="7" max="7" width="6" style="152" bestFit="1" customWidth="1"/>
    <col min="8" max="8" width="12" style="208" customWidth="1"/>
    <col min="9" max="9" width="19" style="152" customWidth="1"/>
    <col min="10" max="10" width="7.140625" style="152" customWidth="1"/>
    <col min="11" max="11" width="8.85546875" style="152" bestFit="1" customWidth="1"/>
    <col min="12" max="12" width="7.42578125" style="152" customWidth="1"/>
    <col min="13" max="15" width="19.7109375" style="152" customWidth="1"/>
    <col min="16" max="16" width="13.5703125" style="48" customWidth="1"/>
    <col min="17" max="17" width="13.28515625" style="7" bestFit="1" customWidth="1"/>
    <col min="18" max="18" width="7.42578125" style="48" customWidth="1"/>
    <col min="19" max="19" width="16.140625" style="11" customWidth="1"/>
    <col min="20" max="20" width="14.5703125" style="21" customWidth="1"/>
    <col min="21" max="21" width="9.5703125" style="7" customWidth="1"/>
    <col min="22" max="23" width="7.140625" style="11" bestFit="1" customWidth="1"/>
    <col min="24" max="25" width="6.7109375" style="152" bestFit="1" customWidth="1"/>
    <col min="26" max="26" width="6.7109375" style="151" bestFit="1" customWidth="1"/>
    <col min="27" max="27" width="2" style="21" bestFit="1" customWidth="1"/>
    <col min="28" max="28" width="6.5703125" style="151" customWidth="1"/>
    <col min="29" max="29" width="12" style="11" customWidth="1"/>
    <col min="30" max="30" width="13.140625" style="11" customWidth="1"/>
    <col min="31" max="98" width="9.140625" style="208"/>
    <col min="99" max="16384" width="9.140625" style="152"/>
  </cols>
  <sheetData>
    <row r="1" spans="1:98" ht="20.25">
      <c r="C1" s="3"/>
      <c r="J1" s="16" t="s">
        <v>162</v>
      </c>
      <c r="K1" s="3"/>
      <c r="L1" s="3"/>
      <c r="M1" s="3"/>
      <c r="N1" s="3"/>
      <c r="O1" s="3"/>
      <c r="Q1" s="4"/>
      <c r="S1" s="48"/>
      <c r="T1" s="47"/>
      <c r="U1" s="49"/>
      <c r="V1" s="15"/>
      <c r="W1" s="15"/>
      <c r="X1" s="3"/>
      <c r="Y1" s="3"/>
      <c r="Z1" s="17"/>
    </row>
    <row r="2" spans="1:98" ht="21" thickBot="1">
      <c r="C2" s="3"/>
      <c r="G2" s="152" t="s">
        <v>23</v>
      </c>
      <c r="J2" s="16" t="s">
        <v>166</v>
      </c>
      <c r="K2" s="3"/>
      <c r="L2" s="3"/>
      <c r="M2" s="3"/>
      <c r="N2" s="3"/>
      <c r="O2" s="3"/>
      <c r="P2" s="51"/>
      <c r="R2" s="51"/>
      <c r="S2" s="16"/>
      <c r="T2" s="50"/>
      <c r="U2" s="4"/>
      <c r="V2" s="15"/>
      <c r="W2" s="15"/>
      <c r="X2" s="3"/>
      <c r="Y2" s="3"/>
      <c r="Z2" s="17"/>
    </row>
    <row r="3" spans="1:98" ht="12.75" customHeight="1">
      <c r="A3" s="879" t="s">
        <v>347</v>
      </c>
      <c r="B3" s="879" t="s">
        <v>150</v>
      </c>
      <c r="C3" s="811" t="s">
        <v>19</v>
      </c>
      <c r="D3" s="839" t="s">
        <v>71</v>
      </c>
      <c r="E3" s="875" t="s">
        <v>22</v>
      </c>
      <c r="F3" s="864" t="s">
        <v>72</v>
      </c>
      <c r="G3" s="811" t="s">
        <v>333</v>
      </c>
      <c r="H3" s="803" t="s">
        <v>345</v>
      </c>
      <c r="I3" s="839" t="s">
        <v>9</v>
      </c>
      <c r="J3" s="875" t="s">
        <v>20</v>
      </c>
      <c r="K3" s="803" t="s">
        <v>21</v>
      </c>
      <c r="L3" s="803" t="s">
        <v>2</v>
      </c>
      <c r="M3" s="803" t="s">
        <v>45</v>
      </c>
      <c r="N3" s="803" t="s">
        <v>46</v>
      </c>
      <c r="O3" s="803" t="s">
        <v>47</v>
      </c>
      <c r="P3" s="805" t="s">
        <v>84</v>
      </c>
      <c r="Q3" s="803" t="s">
        <v>7</v>
      </c>
      <c r="R3" s="805" t="s">
        <v>65</v>
      </c>
      <c r="S3" s="803" t="s">
        <v>4</v>
      </c>
      <c r="T3" s="803" t="s">
        <v>44</v>
      </c>
      <c r="U3" s="881" t="s">
        <v>1</v>
      </c>
      <c r="V3" s="883" t="s">
        <v>270</v>
      </c>
      <c r="W3" s="822" t="s">
        <v>271</v>
      </c>
      <c r="X3" s="824" t="s">
        <v>283</v>
      </c>
      <c r="Y3" s="825"/>
      <c r="Z3" s="825"/>
      <c r="AA3" s="825"/>
      <c r="AB3" s="825"/>
      <c r="AC3" s="825"/>
      <c r="AD3" s="826"/>
      <c r="AE3" s="821"/>
    </row>
    <row r="4" spans="1:98" s="8" customFormat="1" ht="23.25" customHeight="1" thickBot="1">
      <c r="A4" s="880"/>
      <c r="B4" s="880"/>
      <c r="C4" s="812"/>
      <c r="D4" s="840"/>
      <c r="E4" s="876"/>
      <c r="F4" s="865"/>
      <c r="G4" s="812"/>
      <c r="H4" s="804"/>
      <c r="I4" s="840"/>
      <c r="J4" s="876"/>
      <c r="K4" s="804"/>
      <c r="L4" s="804"/>
      <c r="M4" s="804"/>
      <c r="N4" s="804"/>
      <c r="O4" s="804"/>
      <c r="P4" s="806"/>
      <c r="Q4" s="804"/>
      <c r="R4" s="806"/>
      <c r="S4" s="804"/>
      <c r="T4" s="804"/>
      <c r="U4" s="882"/>
      <c r="V4" s="884"/>
      <c r="W4" s="823"/>
      <c r="X4" s="96">
        <v>1</v>
      </c>
      <c r="Y4" s="18">
        <v>2</v>
      </c>
      <c r="Z4" s="18">
        <v>3</v>
      </c>
      <c r="AA4" s="18">
        <v>4</v>
      </c>
      <c r="AB4" s="18" t="s">
        <v>6</v>
      </c>
      <c r="AC4" s="19" t="s">
        <v>270</v>
      </c>
      <c r="AD4" s="97" t="s">
        <v>271</v>
      </c>
      <c r="AE4" s="821"/>
    </row>
    <row r="5" spans="1:98" ht="13.5" thickBot="1">
      <c r="C5" s="207"/>
      <c r="D5" s="208"/>
      <c r="K5" s="35"/>
      <c r="M5" s="819" t="s">
        <v>334</v>
      </c>
      <c r="N5" s="819"/>
      <c r="O5" s="819"/>
      <c r="P5" s="47"/>
      <c r="Q5" s="109"/>
      <c r="R5" s="47"/>
      <c r="S5" s="21"/>
    </row>
    <row r="6" spans="1:98" s="386" customFormat="1" ht="15">
      <c r="A6" s="720">
        <v>1</v>
      </c>
      <c r="B6" s="623">
        <v>1</v>
      </c>
      <c r="C6" s="730" t="s">
        <v>98</v>
      </c>
      <c r="D6" s="294">
        <v>5</v>
      </c>
      <c r="E6" s="624" t="s">
        <v>105</v>
      </c>
      <c r="F6" s="294">
        <v>5</v>
      </c>
      <c r="G6" s="275">
        <v>2</v>
      </c>
      <c r="H6" s="625"/>
      <c r="I6" s="625"/>
      <c r="J6" s="275" t="s">
        <v>24</v>
      </c>
      <c r="K6" s="211" t="s">
        <v>27</v>
      </c>
      <c r="L6" s="211">
        <v>82.5</v>
      </c>
      <c r="M6" s="462" t="s">
        <v>95</v>
      </c>
      <c r="N6" s="462" t="s">
        <v>96</v>
      </c>
      <c r="O6" s="462" t="s">
        <v>97</v>
      </c>
      <c r="P6" s="462" t="s">
        <v>86</v>
      </c>
      <c r="Q6" s="463" t="s">
        <v>99</v>
      </c>
      <c r="R6" s="626">
        <v>27</v>
      </c>
      <c r="S6" s="216"/>
      <c r="T6" s="462" t="s">
        <v>63</v>
      </c>
      <c r="U6" s="627">
        <v>82.5</v>
      </c>
      <c r="V6" s="628">
        <v>0.61929999999999996</v>
      </c>
      <c r="W6" s="629"/>
      <c r="X6" s="275">
        <v>140</v>
      </c>
      <c r="Y6" s="464">
        <v>147.5</v>
      </c>
      <c r="Z6" s="464">
        <v>147.5</v>
      </c>
      <c r="AA6" s="214"/>
      <c r="AB6" s="465">
        <v>140</v>
      </c>
      <c r="AC6" s="216">
        <f t="shared" ref="AC6:AC14" si="0">AB6*V6</f>
        <v>86.701999999999998</v>
      </c>
      <c r="AD6" s="630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</row>
    <row r="7" spans="1:98" s="386" customFormat="1" ht="15">
      <c r="A7" s="721">
        <v>2</v>
      </c>
      <c r="B7" s="631" t="s">
        <v>127</v>
      </c>
      <c r="C7" s="731" t="s">
        <v>76</v>
      </c>
      <c r="D7" s="528">
        <v>20</v>
      </c>
      <c r="E7" s="632" t="s">
        <v>102</v>
      </c>
      <c r="F7" s="398">
        <v>21</v>
      </c>
      <c r="G7" s="276">
        <v>1</v>
      </c>
      <c r="H7" s="378"/>
      <c r="I7" s="378" t="s">
        <v>30</v>
      </c>
      <c r="J7" s="276" t="s">
        <v>24</v>
      </c>
      <c r="K7" s="218" t="s">
        <v>27</v>
      </c>
      <c r="L7" s="218">
        <v>82.5</v>
      </c>
      <c r="M7" s="381" t="s">
        <v>179</v>
      </c>
      <c r="N7" s="381" t="s">
        <v>177</v>
      </c>
      <c r="O7" s="381" t="s">
        <v>180</v>
      </c>
      <c r="P7" s="411" t="s">
        <v>85</v>
      </c>
      <c r="Q7" s="222" t="s">
        <v>181</v>
      </c>
      <c r="R7" s="633">
        <v>27</v>
      </c>
      <c r="S7" s="223"/>
      <c r="T7" s="381" t="s">
        <v>171</v>
      </c>
      <c r="U7" s="634">
        <v>81.8</v>
      </c>
      <c r="V7" s="607">
        <v>0.623</v>
      </c>
      <c r="W7" s="579"/>
      <c r="X7" s="635">
        <v>175</v>
      </c>
      <c r="Y7" s="218">
        <v>182.5</v>
      </c>
      <c r="Z7" s="636">
        <v>187.5</v>
      </c>
      <c r="AA7" s="221"/>
      <c r="AB7" s="385">
        <v>182.5</v>
      </c>
      <c r="AC7" s="223">
        <f t="shared" si="0"/>
        <v>113.69750000000001</v>
      </c>
      <c r="AD7" s="577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</row>
    <row r="8" spans="1:98" s="409" customFormat="1" ht="15">
      <c r="A8" s="721">
        <v>3</v>
      </c>
      <c r="B8" s="637" t="s">
        <v>106</v>
      </c>
      <c r="C8" s="732"/>
      <c r="D8" s="296">
        <v>5</v>
      </c>
      <c r="E8" s="478" t="s">
        <v>69</v>
      </c>
      <c r="F8" s="398">
        <v>5</v>
      </c>
      <c r="G8" s="401">
        <v>3</v>
      </c>
      <c r="H8" s="400">
        <v>2</v>
      </c>
      <c r="I8" s="400"/>
      <c r="J8" s="401" t="s">
        <v>24</v>
      </c>
      <c r="K8" s="230" t="s">
        <v>27</v>
      </c>
      <c r="L8" s="230">
        <v>90</v>
      </c>
      <c r="M8" s="404" t="s">
        <v>240</v>
      </c>
      <c r="N8" s="404" t="s">
        <v>224</v>
      </c>
      <c r="O8" s="404" t="s">
        <v>132</v>
      </c>
      <c r="P8" s="404" t="s">
        <v>85</v>
      </c>
      <c r="Q8" s="405">
        <v>28140</v>
      </c>
      <c r="R8" s="640">
        <v>41</v>
      </c>
      <c r="S8" s="404" t="s">
        <v>91</v>
      </c>
      <c r="T8" s="404" t="s">
        <v>63</v>
      </c>
      <c r="U8" s="638">
        <v>87.3</v>
      </c>
      <c r="V8" s="620">
        <v>0.59650000000000003</v>
      </c>
      <c r="W8" s="590">
        <v>0.59830000000000005</v>
      </c>
      <c r="X8" s="401">
        <v>150</v>
      </c>
      <c r="Y8" s="230">
        <v>155</v>
      </c>
      <c r="Z8" s="230">
        <v>160</v>
      </c>
      <c r="AA8" s="233"/>
      <c r="AB8" s="408">
        <v>160</v>
      </c>
      <c r="AC8" s="235">
        <f>AB8*V8</f>
        <v>95.44</v>
      </c>
      <c r="AD8" s="586">
        <f>AB8*W8</f>
        <v>95.728000000000009</v>
      </c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</row>
    <row r="9" spans="1:98" s="409" customFormat="1" ht="15">
      <c r="A9" s="721">
        <v>4</v>
      </c>
      <c r="B9" s="637" t="s">
        <v>106</v>
      </c>
      <c r="C9" s="732" t="s">
        <v>61</v>
      </c>
      <c r="D9" s="528">
        <v>21</v>
      </c>
      <c r="E9" s="478"/>
      <c r="F9" s="398">
        <v>27</v>
      </c>
      <c r="G9" s="401">
        <v>2</v>
      </c>
      <c r="H9" s="400">
        <v>1</v>
      </c>
      <c r="I9" s="400" t="s">
        <v>157</v>
      </c>
      <c r="J9" s="401" t="s">
        <v>24</v>
      </c>
      <c r="K9" s="230" t="s">
        <v>27</v>
      </c>
      <c r="L9" s="230">
        <v>90</v>
      </c>
      <c r="M9" s="404" t="s">
        <v>88</v>
      </c>
      <c r="N9" s="404" t="s">
        <v>89</v>
      </c>
      <c r="O9" s="404" t="s">
        <v>90</v>
      </c>
      <c r="P9" s="410" t="s">
        <v>85</v>
      </c>
      <c r="Q9" s="405">
        <v>27810</v>
      </c>
      <c r="R9" s="438">
        <v>42</v>
      </c>
      <c r="S9" s="404" t="s">
        <v>91</v>
      </c>
      <c r="T9" s="404" t="s">
        <v>63</v>
      </c>
      <c r="U9" s="638">
        <v>88.9</v>
      </c>
      <c r="V9" s="620">
        <v>0.5897</v>
      </c>
      <c r="W9" s="590">
        <v>0.59499999999999997</v>
      </c>
      <c r="X9" s="401">
        <v>160</v>
      </c>
      <c r="Y9" s="230">
        <v>170</v>
      </c>
      <c r="Z9" s="639">
        <v>182.5</v>
      </c>
      <c r="AA9" s="233"/>
      <c r="AB9" s="408">
        <v>170</v>
      </c>
      <c r="AC9" s="235">
        <f t="shared" si="0"/>
        <v>100.249</v>
      </c>
      <c r="AD9" s="586">
        <f>AB9*W9</f>
        <v>101.14999999999999</v>
      </c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</row>
    <row r="10" spans="1:98" s="409" customFormat="1" ht="30">
      <c r="A10" s="721">
        <v>5</v>
      </c>
      <c r="B10" s="637" t="s">
        <v>106</v>
      </c>
      <c r="C10" s="732" t="s">
        <v>117</v>
      </c>
      <c r="D10" s="528">
        <v>20</v>
      </c>
      <c r="E10" s="478"/>
      <c r="F10" s="398">
        <v>21</v>
      </c>
      <c r="G10" s="401">
        <v>1</v>
      </c>
      <c r="H10" s="400">
        <v>1</v>
      </c>
      <c r="I10" s="400" t="s">
        <v>275</v>
      </c>
      <c r="J10" s="401" t="s">
        <v>24</v>
      </c>
      <c r="K10" s="230" t="s">
        <v>27</v>
      </c>
      <c r="L10" s="230">
        <v>90</v>
      </c>
      <c r="M10" s="404" t="s">
        <v>238</v>
      </c>
      <c r="N10" s="404" t="s">
        <v>74</v>
      </c>
      <c r="O10" s="404" t="s">
        <v>139</v>
      </c>
      <c r="P10" s="404" t="s">
        <v>85</v>
      </c>
      <c r="Q10" s="405">
        <v>35437</v>
      </c>
      <c r="R10" s="640">
        <v>21</v>
      </c>
      <c r="S10" s="404" t="s">
        <v>239</v>
      </c>
      <c r="T10" s="404" t="s">
        <v>63</v>
      </c>
      <c r="U10" s="638">
        <v>88</v>
      </c>
      <c r="V10" s="620">
        <v>0.59350000000000003</v>
      </c>
      <c r="W10" s="590"/>
      <c r="X10" s="401">
        <v>155</v>
      </c>
      <c r="Y10" s="230">
        <v>162.5</v>
      </c>
      <c r="Z10" s="230">
        <v>170</v>
      </c>
      <c r="AA10" s="233"/>
      <c r="AB10" s="408">
        <v>170</v>
      </c>
      <c r="AC10" s="235">
        <f t="shared" si="0"/>
        <v>100.89500000000001</v>
      </c>
      <c r="AD10" s="586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</row>
    <row r="11" spans="1:98" s="422" customFormat="1" ht="15">
      <c r="A11" s="721">
        <v>6</v>
      </c>
      <c r="B11" s="652"/>
      <c r="C11" s="733" t="s">
        <v>98</v>
      </c>
      <c r="D11" s="297"/>
      <c r="E11" s="653" t="s">
        <v>105</v>
      </c>
      <c r="F11" s="297"/>
      <c r="G11" s="413"/>
      <c r="H11" s="412"/>
      <c r="I11" s="412"/>
      <c r="J11" s="413" t="s">
        <v>24</v>
      </c>
      <c r="K11" s="237" t="s">
        <v>27</v>
      </c>
      <c r="L11" s="237">
        <v>100</v>
      </c>
      <c r="M11" s="416" t="s">
        <v>113</v>
      </c>
      <c r="N11" s="416" t="s">
        <v>74</v>
      </c>
      <c r="O11" s="416" t="s">
        <v>114</v>
      </c>
      <c r="P11" s="416" t="s">
        <v>86</v>
      </c>
      <c r="Q11" s="417">
        <v>31840</v>
      </c>
      <c r="R11" s="439">
        <v>31</v>
      </c>
      <c r="S11" s="416"/>
      <c r="T11" s="416" t="s">
        <v>63</v>
      </c>
      <c r="U11" s="655">
        <v>96.3</v>
      </c>
      <c r="V11" s="621">
        <v>0.56389999999999996</v>
      </c>
      <c r="W11" s="591"/>
      <c r="X11" s="413">
        <v>0</v>
      </c>
      <c r="Y11" s="237">
        <v>0</v>
      </c>
      <c r="Z11" s="656">
        <v>0</v>
      </c>
      <c r="AA11" s="420"/>
      <c r="AB11" s="421">
        <v>0</v>
      </c>
      <c r="AC11" s="242">
        <f>AB11*V11</f>
        <v>0</v>
      </c>
      <c r="AD11" s="587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</row>
    <row r="12" spans="1:98" s="422" customFormat="1" ht="15">
      <c r="A12" s="721">
        <v>7</v>
      </c>
      <c r="B12" s="652">
        <v>1</v>
      </c>
      <c r="C12" s="733" t="s">
        <v>98</v>
      </c>
      <c r="D12" s="528">
        <v>3</v>
      </c>
      <c r="E12" s="653" t="s">
        <v>105</v>
      </c>
      <c r="F12" s="398">
        <v>3</v>
      </c>
      <c r="G12" s="413">
        <v>3</v>
      </c>
      <c r="H12" s="412"/>
      <c r="I12" s="412"/>
      <c r="J12" s="413" t="s">
        <v>24</v>
      </c>
      <c r="K12" s="237" t="s">
        <v>27</v>
      </c>
      <c r="L12" s="237">
        <v>100</v>
      </c>
      <c r="M12" s="416" t="s">
        <v>258</v>
      </c>
      <c r="N12" s="416" t="s">
        <v>32</v>
      </c>
      <c r="O12" s="416" t="s">
        <v>259</v>
      </c>
      <c r="P12" s="416" t="s">
        <v>86</v>
      </c>
      <c r="Q12" s="417">
        <v>29241</v>
      </c>
      <c r="R12" s="654">
        <v>38</v>
      </c>
      <c r="S12" s="242"/>
      <c r="T12" s="416" t="s">
        <v>232</v>
      </c>
      <c r="U12" s="655">
        <v>99.9</v>
      </c>
      <c r="V12" s="621">
        <v>0.55430000000000001</v>
      </c>
      <c r="W12" s="591"/>
      <c r="X12" s="413">
        <v>142.5</v>
      </c>
      <c r="Y12" s="237">
        <v>147.5</v>
      </c>
      <c r="Z12" s="237">
        <v>152.5</v>
      </c>
      <c r="AA12" s="420"/>
      <c r="AB12" s="421">
        <v>152.5</v>
      </c>
      <c r="AC12" s="242">
        <f>AB12*V12</f>
        <v>84.530749999999998</v>
      </c>
      <c r="AD12" s="587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</row>
    <row r="13" spans="1:98" s="422" customFormat="1" ht="30">
      <c r="A13" s="721">
        <v>8</v>
      </c>
      <c r="B13" s="652" t="s">
        <v>106</v>
      </c>
      <c r="C13" s="733" t="s">
        <v>117</v>
      </c>
      <c r="D13" s="528">
        <v>5</v>
      </c>
      <c r="E13" s="653" t="s">
        <v>149</v>
      </c>
      <c r="F13" s="398">
        <v>5</v>
      </c>
      <c r="G13" s="413">
        <v>2</v>
      </c>
      <c r="H13" s="412">
        <v>1</v>
      </c>
      <c r="I13" s="412"/>
      <c r="J13" s="413" t="s">
        <v>24</v>
      </c>
      <c r="K13" s="237" t="s">
        <v>27</v>
      </c>
      <c r="L13" s="237">
        <v>100</v>
      </c>
      <c r="M13" s="416" t="s">
        <v>249</v>
      </c>
      <c r="N13" s="416" t="s">
        <v>224</v>
      </c>
      <c r="O13" s="416" t="s">
        <v>132</v>
      </c>
      <c r="P13" s="416" t="s">
        <v>85</v>
      </c>
      <c r="Q13" s="417">
        <v>34486</v>
      </c>
      <c r="R13" s="654">
        <v>23</v>
      </c>
      <c r="S13" s="416" t="s">
        <v>64</v>
      </c>
      <c r="T13" s="416" t="s">
        <v>63</v>
      </c>
      <c r="U13" s="655">
        <v>95</v>
      </c>
      <c r="V13" s="621">
        <v>0.56720000000000004</v>
      </c>
      <c r="W13" s="591"/>
      <c r="X13" s="413">
        <v>160</v>
      </c>
      <c r="Y13" s="237">
        <v>167.5</v>
      </c>
      <c r="Z13" s="419">
        <v>175</v>
      </c>
      <c r="AA13" s="420"/>
      <c r="AB13" s="421">
        <v>167.5</v>
      </c>
      <c r="AC13" s="242">
        <f t="shared" si="0"/>
        <v>95.006</v>
      </c>
      <c r="AD13" s="587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</row>
    <row r="14" spans="1:98" s="422" customFormat="1" ht="15">
      <c r="A14" s="721">
        <v>9</v>
      </c>
      <c r="B14" s="652" t="s">
        <v>106</v>
      </c>
      <c r="C14" s="734" t="s">
        <v>235</v>
      </c>
      <c r="D14" s="528">
        <v>12</v>
      </c>
      <c r="E14" s="653" t="s">
        <v>257</v>
      </c>
      <c r="F14" s="398">
        <v>12</v>
      </c>
      <c r="G14" s="413">
        <v>1</v>
      </c>
      <c r="H14" s="412"/>
      <c r="I14" s="412"/>
      <c r="J14" s="413" t="s">
        <v>24</v>
      </c>
      <c r="K14" s="237" t="s">
        <v>27</v>
      </c>
      <c r="L14" s="237">
        <v>100</v>
      </c>
      <c r="M14" s="415" t="s">
        <v>256</v>
      </c>
      <c r="N14" s="415" t="s">
        <v>82</v>
      </c>
      <c r="O14" s="415" t="s">
        <v>148</v>
      </c>
      <c r="P14" s="416" t="s">
        <v>85</v>
      </c>
      <c r="Q14" s="417">
        <v>33668</v>
      </c>
      <c r="R14" s="654">
        <v>26</v>
      </c>
      <c r="S14" s="242"/>
      <c r="T14" s="416" t="s">
        <v>171</v>
      </c>
      <c r="U14" s="655">
        <v>99.2</v>
      </c>
      <c r="V14" s="621">
        <v>0.55600000000000005</v>
      </c>
      <c r="W14" s="591"/>
      <c r="X14" s="413">
        <v>170</v>
      </c>
      <c r="Y14" s="237">
        <v>180</v>
      </c>
      <c r="Z14" s="419">
        <v>190</v>
      </c>
      <c r="AA14" s="420"/>
      <c r="AB14" s="421">
        <v>180</v>
      </c>
      <c r="AC14" s="242">
        <f t="shared" si="0"/>
        <v>100.08000000000001</v>
      </c>
      <c r="AD14" s="587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</row>
    <row r="15" spans="1:98" s="435" customFormat="1" ht="30">
      <c r="A15" s="721">
        <v>10</v>
      </c>
      <c r="B15" s="641" t="s">
        <v>106</v>
      </c>
      <c r="C15" s="735" t="s">
        <v>117</v>
      </c>
      <c r="D15" s="434">
        <v>12</v>
      </c>
      <c r="E15" s="642"/>
      <c r="F15" s="434">
        <v>12</v>
      </c>
      <c r="G15" s="428">
        <v>2</v>
      </c>
      <c r="H15" s="426">
        <v>1</v>
      </c>
      <c r="I15" s="426"/>
      <c r="J15" s="428" t="s">
        <v>24</v>
      </c>
      <c r="K15" s="427" t="s">
        <v>27</v>
      </c>
      <c r="L15" s="427">
        <v>110</v>
      </c>
      <c r="M15" s="429" t="s">
        <v>115</v>
      </c>
      <c r="N15" s="429" t="s">
        <v>116</v>
      </c>
      <c r="O15" s="429" t="s">
        <v>114</v>
      </c>
      <c r="P15" s="658" t="s">
        <v>85</v>
      </c>
      <c r="Q15" s="430" t="s">
        <v>118</v>
      </c>
      <c r="R15" s="436">
        <v>23</v>
      </c>
      <c r="S15" s="429" t="s">
        <v>64</v>
      </c>
      <c r="T15" s="429" t="s">
        <v>63</v>
      </c>
      <c r="U15" s="643">
        <v>107.6</v>
      </c>
      <c r="V15" s="644">
        <v>0.53959999999999997</v>
      </c>
      <c r="W15" s="645"/>
      <c r="X15" s="428">
        <v>170</v>
      </c>
      <c r="Y15" s="427">
        <v>180</v>
      </c>
      <c r="Z15" s="427">
        <v>185</v>
      </c>
      <c r="AA15" s="432"/>
      <c r="AB15" s="433">
        <v>185</v>
      </c>
      <c r="AC15" s="431">
        <f>AB15*V15</f>
        <v>99.825999999999993</v>
      </c>
      <c r="AD15" s="646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</row>
    <row r="16" spans="1:98" s="435" customFormat="1" ht="15">
      <c r="A16" s="721">
        <v>11</v>
      </c>
      <c r="B16" s="641" t="s">
        <v>127</v>
      </c>
      <c r="C16" s="735"/>
      <c r="D16" s="528">
        <v>24</v>
      </c>
      <c r="E16" s="657" t="s">
        <v>68</v>
      </c>
      <c r="F16" s="398">
        <v>48</v>
      </c>
      <c r="G16" s="428">
        <v>1</v>
      </c>
      <c r="H16" s="426">
        <v>1</v>
      </c>
      <c r="I16" s="426" t="s">
        <v>159</v>
      </c>
      <c r="J16" s="428" t="s">
        <v>24</v>
      </c>
      <c r="K16" s="427" t="s">
        <v>27</v>
      </c>
      <c r="L16" s="427">
        <v>110</v>
      </c>
      <c r="M16" s="429" t="s">
        <v>92</v>
      </c>
      <c r="N16" s="429" t="s">
        <v>111</v>
      </c>
      <c r="O16" s="429" t="s">
        <v>112</v>
      </c>
      <c r="P16" s="429" t="s">
        <v>86</v>
      </c>
      <c r="Q16" s="430">
        <v>26894</v>
      </c>
      <c r="R16" s="436">
        <v>44</v>
      </c>
      <c r="S16" s="429" t="s">
        <v>91</v>
      </c>
      <c r="T16" s="429" t="s">
        <v>63</v>
      </c>
      <c r="U16" s="643">
        <v>101.75</v>
      </c>
      <c r="V16" s="644">
        <v>0.55000000000000004</v>
      </c>
      <c r="W16" s="645">
        <v>0.56710000000000005</v>
      </c>
      <c r="X16" s="428">
        <v>170</v>
      </c>
      <c r="Y16" s="427">
        <v>185</v>
      </c>
      <c r="Z16" s="427">
        <v>200</v>
      </c>
      <c r="AA16" s="432"/>
      <c r="AB16" s="433">
        <v>200</v>
      </c>
      <c r="AC16" s="431">
        <f t="shared" ref="AC16:AC21" si="1">AB16*V16</f>
        <v>110.00000000000001</v>
      </c>
      <c r="AD16" s="646">
        <f>AB16*W16</f>
        <v>113.42000000000002</v>
      </c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</row>
    <row r="17" spans="1:98" s="461" customFormat="1" ht="30">
      <c r="A17" s="721">
        <v>12</v>
      </c>
      <c r="B17" s="647" t="s">
        <v>106</v>
      </c>
      <c r="C17" s="736"/>
      <c r="D17" s="460">
        <v>20</v>
      </c>
      <c r="E17" s="648"/>
      <c r="F17" s="460">
        <v>21</v>
      </c>
      <c r="G17" s="450">
        <v>3</v>
      </c>
      <c r="H17" s="448">
        <v>1</v>
      </c>
      <c r="I17" s="448" t="s">
        <v>273</v>
      </c>
      <c r="J17" s="450" t="s">
        <v>24</v>
      </c>
      <c r="K17" s="449" t="s">
        <v>27</v>
      </c>
      <c r="L17" s="449">
        <v>125</v>
      </c>
      <c r="M17" s="453" t="s">
        <v>107</v>
      </c>
      <c r="N17" s="453" t="s">
        <v>108</v>
      </c>
      <c r="O17" s="453" t="s">
        <v>109</v>
      </c>
      <c r="P17" s="453" t="s">
        <v>110</v>
      </c>
      <c r="Q17" s="454">
        <v>27023</v>
      </c>
      <c r="R17" s="651">
        <v>44</v>
      </c>
      <c r="S17" s="453" t="s">
        <v>91</v>
      </c>
      <c r="T17" s="453" t="s">
        <v>63</v>
      </c>
      <c r="U17" s="650">
        <v>120</v>
      </c>
      <c r="V17" s="618">
        <v>0.52700000000000002</v>
      </c>
      <c r="W17" s="589">
        <v>0.54330000000000001</v>
      </c>
      <c r="X17" s="450">
        <v>172</v>
      </c>
      <c r="Y17" s="449">
        <v>182</v>
      </c>
      <c r="Z17" s="659" t="s">
        <v>43</v>
      </c>
      <c r="AA17" s="458"/>
      <c r="AB17" s="459">
        <v>182</v>
      </c>
      <c r="AC17" s="456">
        <f>AB17*V17</f>
        <v>95.914000000000001</v>
      </c>
      <c r="AD17" s="584">
        <f>AB17*W17</f>
        <v>98.880600000000001</v>
      </c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</row>
    <row r="18" spans="1:98" s="461" customFormat="1" ht="15">
      <c r="A18" s="721">
        <v>13</v>
      </c>
      <c r="B18" s="647" t="s">
        <v>127</v>
      </c>
      <c r="C18" s="736" t="s">
        <v>237</v>
      </c>
      <c r="D18" s="528">
        <v>14</v>
      </c>
      <c r="E18" s="648"/>
      <c r="F18" s="398">
        <v>20</v>
      </c>
      <c r="G18" s="450">
        <v>2</v>
      </c>
      <c r="H18" s="448">
        <v>2</v>
      </c>
      <c r="I18" s="448" t="s">
        <v>274</v>
      </c>
      <c r="J18" s="450" t="s">
        <v>24</v>
      </c>
      <c r="K18" s="449" t="s">
        <v>27</v>
      </c>
      <c r="L18" s="449">
        <v>125</v>
      </c>
      <c r="M18" s="452" t="s">
        <v>236</v>
      </c>
      <c r="N18" s="452" t="s">
        <v>224</v>
      </c>
      <c r="O18" s="452" t="s">
        <v>114</v>
      </c>
      <c r="P18" s="453" t="s">
        <v>86</v>
      </c>
      <c r="Q18" s="454">
        <v>34702</v>
      </c>
      <c r="R18" s="649">
        <v>23</v>
      </c>
      <c r="S18" s="453" t="s">
        <v>64</v>
      </c>
      <c r="T18" s="453" t="s">
        <v>63</v>
      </c>
      <c r="U18" s="650">
        <v>11.6</v>
      </c>
      <c r="V18" s="618">
        <v>0.53469999999999995</v>
      </c>
      <c r="W18" s="589"/>
      <c r="X18" s="450">
        <v>210</v>
      </c>
      <c r="Y18" s="457">
        <v>215</v>
      </c>
      <c r="Z18" s="457">
        <v>220</v>
      </c>
      <c r="AA18" s="458"/>
      <c r="AB18" s="459">
        <v>210</v>
      </c>
      <c r="AC18" s="456">
        <f>AB18*V18</f>
        <v>112.28699999999999</v>
      </c>
      <c r="AD18" s="584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</row>
    <row r="19" spans="1:98" s="461" customFormat="1" ht="15">
      <c r="A19" s="721">
        <v>14</v>
      </c>
      <c r="B19" s="647" t="s">
        <v>127</v>
      </c>
      <c r="C19" s="737" t="s">
        <v>235</v>
      </c>
      <c r="D19" s="528">
        <v>27</v>
      </c>
      <c r="E19" s="648" t="s">
        <v>257</v>
      </c>
      <c r="F19" s="398">
        <v>48</v>
      </c>
      <c r="G19" s="450">
        <v>1</v>
      </c>
      <c r="H19" s="448">
        <v>1</v>
      </c>
      <c r="I19" s="448" t="s">
        <v>349</v>
      </c>
      <c r="J19" s="450" t="s">
        <v>24</v>
      </c>
      <c r="K19" s="449" t="s">
        <v>27</v>
      </c>
      <c r="L19" s="449">
        <v>125</v>
      </c>
      <c r="M19" s="452" t="s">
        <v>233</v>
      </c>
      <c r="N19" s="452" t="s">
        <v>234</v>
      </c>
      <c r="O19" s="452" t="s">
        <v>114</v>
      </c>
      <c r="P19" s="453" t="s">
        <v>85</v>
      </c>
      <c r="Q19" s="454">
        <v>34476</v>
      </c>
      <c r="R19" s="649">
        <v>23</v>
      </c>
      <c r="S19" s="453" t="s">
        <v>64</v>
      </c>
      <c r="T19" s="453" t="s">
        <v>63</v>
      </c>
      <c r="U19" s="650">
        <v>123</v>
      </c>
      <c r="V19" s="618">
        <v>0.52370000000000005</v>
      </c>
      <c r="W19" s="589"/>
      <c r="X19" s="450">
        <v>210</v>
      </c>
      <c r="Y19" s="449">
        <v>220</v>
      </c>
      <c r="Z19" s="457">
        <v>230</v>
      </c>
      <c r="AA19" s="458"/>
      <c r="AB19" s="459">
        <v>220</v>
      </c>
      <c r="AC19" s="456">
        <f>AB19*V19</f>
        <v>115.21400000000001</v>
      </c>
      <c r="AD19" s="584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</row>
    <row r="20" spans="1:98" s="440" customFormat="1" ht="30">
      <c r="A20" s="771">
        <v>15</v>
      </c>
      <c r="B20" s="772">
        <v>1</v>
      </c>
      <c r="C20" s="773" t="s">
        <v>117</v>
      </c>
      <c r="D20" s="774">
        <v>5</v>
      </c>
      <c r="E20" s="775" t="s">
        <v>149</v>
      </c>
      <c r="F20" s="774">
        <v>5</v>
      </c>
      <c r="G20" s="776">
        <v>2</v>
      </c>
      <c r="H20" s="777"/>
      <c r="I20" s="777"/>
      <c r="J20" s="776" t="s">
        <v>24</v>
      </c>
      <c r="K20" s="778" t="s">
        <v>27</v>
      </c>
      <c r="L20" s="778">
        <v>140</v>
      </c>
      <c r="M20" s="779" t="s">
        <v>119</v>
      </c>
      <c r="N20" s="779" t="s">
        <v>120</v>
      </c>
      <c r="O20" s="779" t="s">
        <v>121</v>
      </c>
      <c r="P20" s="780" t="s">
        <v>85</v>
      </c>
      <c r="Q20" s="781" t="s">
        <v>122</v>
      </c>
      <c r="R20" s="782">
        <v>26</v>
      </c>
      <c r="S20" s="783"/>
      <c r="T20" s="783" t="s">
        <v>63</v>
      </c>
      <c r="U20" s="784">
        <v>130</v>
      </c>
      <c r="V20" s="785">
        <v>0.51500000000000001</v>
      </c>
      <c r="W20" s="786"/>
      <c r="X20" s="776">
        <v>175</v>
      </c>
      <c r="Y20" s="787">
        <v>180</v>
      </c>
      <c r="Z20" s="778">
        <v>180</v>
      </c>
      <c r="AA20" s="788"/>
      <c r="AB20" s="789">
        <v>180</v>
      </c>
      <c r="AC20" s="790">
        <f t="shared" si="1"/>
        <v>92.7</v>
      </c>
      <c r="AD20" s="791"/>
    </row>
    <row r="21" spans="1:98" s="440" customFormat="1" ht="15.75" thickBot="1">
      <c r="A21" s="792">
        <v>16</v>
      </c>
      <c r="B21" s="793" t="s">
        <v>127</v>
      </c>
      <c r="C21" s="794" t="s">
        <v>98</v>
      </c>
      <c r="D21" s="506">
        <v>21</v>
      </c>
      <c r="E21" s="795" t="s">
        <v>105</v>
      </c>
      <c r="F21" s="506">
        <v>48</v>
      </c>
      <c r="G21" s="499">
        <v>1</v>
      </c>
      <c r="H21" s="796"/>
      <c r="I21" s="796" t="s">
        <v>29</v>
      </c>
      <c r="J21" s="499" t="s">
        <v>24</v>
      </c>
      <c r="K21" s="500" t="s">
        <v>27</v>
      </c>
      <c r="L21" s="500">
        <v>140</v>
      </c>
      <c r="M21" s="501" t="s">
        <v>123</v>
      </c>
      <c r="N21" s="501" t="s">
        <v>124</v>
      </c>
      <c r="O21" s="501" t="s">
        <v>125</v>
      </c>
      <c r="P21" s="501" t="s">
        <v>86</v>
      </c>
      <c r="Q21" s="502" t="s">
        <v>126</v>
      </c>
      <c r="R21" s="797">
        <v>36</v>
      </c>
      <c r="S21" s="504"/>
      <c r="T21" s="501" t="s">
        <v>63</v>
      </c>
      <c r="U21" s="798">
        <v>134.9</v>
      </c>
      <c r="V21" s="622">
        <v>0.5091</v>
      </c>
      <c r="W21" s="799"/>
      <c r="X21" s="499">
        <v>220</v>
      </c>
      <c r="Y21" s="500">
        <v>225</v>
      </c>
      <c r="Z21" s="800">
        <v>230</v>
      </c>
      <c r="AA21" s="503"/>
      <c r="AB21" s="801">
        <v>225</v>
      </c>
      <c r="AC21" s="504">
        <f t="shared" si="1"/>
        <v>114.5475</v>
      </c>
      <c r="AD21" s="588"/>
    </row>
    <row r="22" spans="1:98" ht="14.25">
      <c r="E22" s="169"/>
    </row>
    <row r="23" spans="1:98">
      <c r="A23" s="729" t="s">
        <v>348</v>
      </c>
      <c r="B23" s="671"/>
      <c r="C23" s="671"/>
      <c r="D23" s="671"/>
      <c r="E23" s="671"/>
      <c r="F23" s="671"/>
      <c r="G23" s="671"/>
      <c r="H23" s="671"/>
      <c r="I23" s="671"/>
    </row>
    <row r="24" spans="1:98" ht="15">
      <c r="B24" s="671"/>
      <c r="C24" s="44" t="s">
        <v>76</v>
      </c>
      <c r="D24" s="761">
        <f>D7</f>
        <v>20</v>
      </c>
      <c r="E24" s="161" t="s">
        <v>172</v>
      </c>
      <c r="F24" s="1"/>
      <c r="H24" s="671"/>
      <c r="I24" s="671"/>
    </row>
    <row r="25" spans="1:98" ht="15">
      <c r="B25" s="671"/>
      <c r="C25" s="44" t="s">
        <v>170</v>
      </c>
      <c r="D25" s="762"/>
      <c r="E25" s="161" t="s">
        <v>175</v>
      </c>
      <c r="F25" s="1"/>
      <c r="H25" s="671"/>
      <c r="I25" s="671"/>
    </row>
    <row r="26" spans="1:98" ht="30">
      <c r="B26" s="671"/>
      <c r="C26" s="44" t="s">
        <v>117</v>
      </c>
      <c r="D26" s="761">
        <f>D10+D13+D15+D20</f>
        <v>42</v>
      </c>
      <c r="E26" s="161" t="s">
        <v>102</v>
      </c>
      <c r="F26" s="388">
        <v>21</v>
      </c>
      <c r="H26" s="671"/>
      <c r="I26" s="671"/>
    </row>
    <row r="27" spans="1:98" ht="15">
      <c r="B27" s="671"/>
      <c r="C27" s="44" t="s">
        <v>230</v>
      </c>
      <c r="D27" s="761">
        <v>39</v>
      </c>
      <c r="E27" s="161" t="s">
        <v>215</v>
      </c>
      <c r="F27" s="1"/>
      <c r="H27" s="671"/>
      <c r="I27" s="671"/>
    </row>
    <row r="28" spans="1:98" ht="15">
      <c r="B28" s="671"/>
      <c r="C28" s="44" t="s">
        <v>80</v>
      </c>
      <c r="D28" s="762"/>
      <c r="E28" s="161" t="s">
        <v>105</v>
      </c>
      <c r="F28" s="388">
        <v>3</v>
      </c>
      <c r="H28" s="671"/>
      <c r="I28" s="671"/>
    </row>
    <row r="29" spans="1:98" ht="15">
      <c r="B29" s="671"/>
      <c r="C29" s="44" t="s">
        <v>61</v>
      </c>
      <c r="D29" s="761">
        <f>D9</f>
        <v>21</v>
      </c>
      <c r="E29" s="161" t="s">
        <v>69</v>
      </c>
      <c r="F29" s="388">
        <v>5</v>
      </c>
      <c r="H29" s="671"/>
      <c r="I29" s="671"/>
    </row>
    <row r="30" spans="1:98" ht="15">
      <c r="B30" s="671"/>
      <c r="C30" s="44" t="s">
        <v>214</v>
      </c>
      <c r="D30" s="762"/>
      <c r="E30" s="161" t="s">
        <v>70</v>
      </c>
      <c r="F30" s="1"/>
      <c r="H30" s="671"/>
      <c r="I30" s="671"/>
    </row>
    <row r="31" spans="1:98" ht="15">
      <c r="B31" s="671"/>
      <c r="C31" s="44" t="s">
        <v>304</v>
      </c>
      <c r="D31" s="762"/>
      <c r="E31" s="161" t="s">
        <v>103</v>
      </c>
      <c r="F31" s="1"/>
      <c r="H31" s="671"/>
      <c r="I31" s="671"/>
    </row>
    <row r="32" spans="1:98" ht="15">
      <c r="B32" s="671"/>
      <c r="C32" s="45" t="s">
        <v>60</v>
      </c>
      <c r="D32" s="762"/>
      <c r="E32" s="163" t="s">
        <v>149</v>
      </c>
      <c r="F32" s="388">
        <v>5</v>
      </c>
      <c r="H32" s="671"/>
      <c r="I32" s="671"/>
    </row>
    <row r="33" spans="2:9" ht="15">
      <c r="B33" s="671"/>
      <c r="C33" s="44" t="s">
        <v>98</v>
      </c>
      <c r="D33" s="761">
        <v>21</v>
      </c>
      <c r="E33" s="161" t="s">
        <v>68</v>
      </c>
      <c r="F33" s="388">
        <v>48</v>
      </c>
      <c r="H33" s="671"/>
      <c r="I33" s="671"/>
    </row>
    <row r="34" spans="2:9" ht="15">
      <c r="B34" s="671"/>
      <c r="C34" s="44" t="s">
        <v>237</v>
      </c>
      <c r="D34" s="761">
        <f>D18</f>
        <v>14</v>
      </c>
      <c r="E34" s="161" t="s">
        <v>104</v>
      </c>
      <c r="F34" s="1"/>
      <c r="H34" s="671"/>
      <c r="I34" s="671"/>
    </row>
    <row r="35" spans="2:9">
      <c r="E35" s="1" t="s">
        <v>257</v>
      </c>
      <c r="F35" s="388">
        <v>60</v>
      </c>
    </row>
    <row r="36" spans="2:9">
      <c r="E36" s="1" t="s">
        <v>199</v>
      </c>
      <c r="F36" s="1"/>
    </row>
  </sheetData>
  <mergeCells count="26">
    <mergeCell ref="A3:A4"/>
    <mergeCell ref="M5:O5"/>
    <mergeCell ref="E3:E4"/>
    <mergeCell ref="F3:F4"/>
    <mergeCell ref="AE3:AE4"/>
    <mergeCell ref="I3:I4"/>
    <mergeCell ref="Q3:Q4"/>
    <mergeCell ref="R3:R4"/>
    <mergeCell ref="S3:S4"/>
    <mergeCell ref="T3:T4"/>
    <mergeCell ref="U3:U4"/>
    <mergeCell ref="V3:V4"/>
    <mergeCell ref="P3:P4"/>
    <mergeCell ref="W3:W4"/>
    <mergeCell ref="X3:AD3"/>
    <mergeCell ref="H3:H4"/>
    <mergeCell ref="M3:M4"/>
    <mergeCell ref="N3:N4"/>
    <mergeCell ref="O3:O4"/>
    <mergeCell ref="C3:C4"/>
    <mergeCell ref="K3:K4"/>
    <mergeCell ref="B3:B4"/>
    <mergeCell ref="D3:D4"/>
    <mergeCell ref="G3:G4"/>
    <mergeCell ref="J3:J4"/>
    <mergeCell ref="L3:L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96"/>
  <sheetViews>
    <sheetView zoomScale="85" zoomScaleNormal="85" workbookViewId="0">
      <selection activeCell="X31" sqref="X31"/>
    </sheetView>
  </sheetViews>
  <sheetFormatPr defaultRowHeight="12.75"/>
  <cols>
    <col min="1" max="1" width="6.85546875" style="671" customWidth="1"/>
    <col min="2" max="2" width="6.85546875" style="6" customWidth="1"/>
    <col min="3" max="3" width="8.85546875" style="6" customWidth="1"/>
    <col min="4" max="4" width="5.140625" style="6" bestFit="1" customWidth="1"/>
    <col min="5" max="5" width="33.28515625" style="6" customWidth="1"/>
    <col min="6" max="6" width="20" style="6" customWidth="1"/>
    <col min="7" max="7" width="10.42578125" style="6" bestFit="1" customWidth="1"/>
    <col min="8" max="8" width="13.28515625" style="6" bestFit="1" customWidth="1"/>
    <col min="9" max="9" width="10.5703125" style="6" customWidth="1"/>
    <col min="10" max="10" width="11.140625" style="21" customWidth="1"/>
    <col min="11" max="11" width="6.7109375" style="7" bestFit="1" customWidth="1"/>
    <col min="12" max="12" width="5.85546875" style="11" bestFit="1" customWidth="1"/>
    <col min="13" max="14" width="6" style="6" bestFit="1" customWidth="1"/>
    <col min="15" max="15" width="7.85546875" style="6" bestFit="1" customWidth="1"/>
    <col min="16" max="16" width="9.5703125" style="11" bestFit="1" customWidth="1"/>
    <col min="17" max="17" width="21.42578125" style="6" bestFit="1" customWidth="1"/>
    <col min="18" max="18" width="16.42578125" style="6" customWidth="1"/>
    <col min="19" max="19" width="11" style="6" bestFit="1" customWidth="1"/>
    <col min="20" max="20" width="29.42578125" style="208" bestFit="1" customWidth="1"/>
    <col min="21" max="21" width="13" style="6" customWidth="1"/>
    <col min="22" max="22" width="9.140625" style="184"/>
    <col min="23" max="23" width="9.7109375" style="6" customWidth="1"/>
    <col min="24" max="24" width="9.140625" style="208" customWidth="1"/>
    <col min="25" max="16384" width="9.140625" style="6"/>
  </cols>
  <sheetData>
    <row r="1" spans="1:43" ht="20.25">
      <c r="A1" s="16" t="s">
        <v>162</v>
      </c>
      <c r="B1" s="16" t="s">
        <v>162</v>
      </c>
      <c r="E1" s="20"/>
      <c r="F1" s="3"/>
      <c r="G1" s="3"/>
      <c r="H1" s="5"/>
      <c r="J1" s="6"/>
      <c r="K1" s="4"/>
      <c r="L1" s="10"/>
      <c r="M1" s="3"/>
      <c r="N1" s="3"/>
      <c r="O1" s="21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</row>
    <row r="2" spans="1:43" s="22" customFormat="1" ht="21" thickBot="1">
      <c r="A2" s="16" t="s">
        <v>35</v>
      </c>
      <c r="B2" s="16" t="s">
        <v>35</v>
      </c>
      <c r="E2" s="23"/>
      <c r="F2" s="3"/>
      <c r="G2" s="23"/>
      <c r="H2" s="23"/>
      <c r="I2" s="23"/>
      <c r="J2" s="6"/>
      <c r="K2" s="24"/>
      <c r="L2" s="25"/>
      <c r="M2" s="23"/>
      <c r="N2" s="23"/>
      <c r="O2" s="26"/>
      <c r="P2" s="27"/>
      <c r="V2" s="281"/>
    </row>
    <row r="3" spans="1:43" ht="12.75" customHeight="1">
      <c r="A3" s="803" t="s">
        <v>347</v>
      </c>
      <c r="B3" s="803" t="s">
        <v>20</v>
      </c>
      <c r="C3" s="803" t="s">
        <v>21</v>
      </c>
      <c r="D3" s="803" t="s">
        <v>2</v>
      </c>
      <c r="E3" s="803" t="s">
        <v>3</v>
      </c>
      <c r="F3" s="803" t="s">
        <v>19</v>
      </c>
      <c r="G3" s="803" t="s">
        <v>266</v>
      </c>
      <c r="H3" s="803" t="s">
        <v>7</v>
      </c>
      <c r="I3" s="803" t="s">
        <v>4</v>
      </c>
      <c r="J3" s="803" t="s">
        <v>44</v>
      </c>
      <c r="K3" s="893" t="s">
        <v>1</v>
      </c>
      <c r="L3" s="895" t="s">
        <v>36</v>
      </c>
      <c r="M3" s="825" t="s">
        <v>313</v>
      </c>
      <c r="N3" s="825"/>
      <c r="O3" s="825"/>
      <c r="P3" s="825"/>
      <c r="Q3" s="803" t="s">
        <v>9</v>
      </c>
      <c r="R3" s="803" t="s">
        <v>22</v>
      </c>
      <c r="S3" s="887" t="s">
        <v>343</v>
      </c>
      <c r="T3" s="887" t="s">
        <v>344</v>
      </c>
      <c r="U3" s="889" t="s">
        <v>314</v>
      </c>
      <c r="V3" s="885" t="s">
        <v>324</v>
      </c>
      <c r="W3" s="813" t="s">
        <v>325</v>
      </c>
      <c r="X3" s="891" t="s">
        <v>342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</row>
    <row r="4" spans="1:43" s="8" customFormat="1" ht="28.5" customHeight="1" thickBot="1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94"/>
      <c r="L4" s="896"/>
      <c r="M4" s="18" t="s">
        <v>37</v>
      </c>
      <c r="N4" s="18" t="s">
        <v>38</v>
      </c>
      <c r="O4" s="18" t="s">
        <v>39</v>
      </c>
      <c r="P4" s="19" t="s">
        <v>40</v>
      </c>
      <c r="Q4" s="804"/>
      <c r="R4" s="804"/>
      <c r="S4" s="888"/>
      <c r="T4" s="888"/>
      <c r="U4" s="890"/>
      <c r="V4" s="886"/>
      <c r="W4" s="814"/>
      <c r="X4" s="892"/>
    </row>
    <row r="5" spans="1:43" ht="13.5" thickBot="1">
      <c r="B5" s="155"/>
      <c r="C5" s="155"/>
      <c r="D5" s="160"/>
      <c r="E5" s="159" t="s">
        <v>315</v>
      </c>
      <c r="F5" s="159" t="s">
        <v>33</v>
      </c>
      <c r="G5" s="160"/>
      <c r="H5" s="109"/>
      <c r="I5" s="160"/>
      <c r="J5" s="146"/>
      <c r="M5" s="160"/>
      <c r="N5" s="160"/>
      <c r="O5" s="160"/>
      <c r="Q5" s="160"/>
      <c r="R5" s="160"/>
      <c r="S5" s="160"/>
      <c r="U5" s="160"/>
      <c r="W5" s="155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</row>
    <row r="6" spans="1:43" s="184" customFormat="1" ht="14.25">
      <c r="A6" s="677">
        <v>1</v>
      </c>
      <c r="B6" s="705" t="s">
        <v>31</v>
      </c>
      <c r="C6" s="187" t="s">
        <v>41</v>
      </c>
      <c r="D6" s="211">
        <v>60</v>
      </c>
      <c r="E6" s="212" t="s">
        <v>309</v>
      </c>
      <c r="F6" s="211" t="s">
        <v>269</v>
      </c>
      <c r="G6" s="211" t="s">
        <v>85</v>
      </c>
      <c r="H6" s="213">
        <v>32218</v>
      </c>
      <c r="I6" s="211" t="s">
        <v>17</v>
      </c>
      <c r="J6" s="214"/>
      <c r="K6" s="215">
        <v>58.76</v>
      </c>
      <c r="L6" s="216"/>
      <c r="M6" s="217">
        <v>55</v>
      </c>
      <c r="N6" s="211">
        <v>15</v>
      </c>
      <c r="O6" s="211">
        <f>N6*M6</f>
        <v>825</v>
      </c>
      <c r="P6" s="216">
        <f>O6/K6</f>
        <v>14.040163376446563</v>
      </c>
      <c r="Q6" s="217"/>
      <c r="R6" s="625" t="s">
        <v>172</v>
      </c>
      <c r="S6" s="720">
        <v>4</v>
      </c>
      <c r="T6" s="275"/>
      <c r="U6" s="282" t="s">
        <v>317</v>
      </c>
      <c r="V6" s="710">
        <v>2</v>
      </c>
      <c r="W6" s="710">
        <v>2</v>
      </c>
      <c r="X6" s="54"/>
    </row>
    <row r="7" spans="1:43" s="184" customFormat="1" ht="14.25">
      <c r="A7" s="707">
        <v>2</v>
      </c>
      <c r="B7" s="706" t="s">
        <v>31</v>
      </c>
      <c r="C7" s="183" t="s">
        <v>41</v>
      </c>
      <c r="D7" s="218">
        <v>60</v>
      </c>
      <c r="E7" s="219" t="s">
        <v>310</v>
      </c>
      <c r="F7" s="218" t="s">
        <v>269</v>
      </c>
      <c r="G7" s="218" t="s">
        <v>85</v>
      </c>
      <c r="H7" s="220">
        <v>33015</v>
      </c>
      <c r="I7" s="218" t="s">
        <v>17</v>
      </c>
      <c r="J7" s="221"/>
      <c r="K7" s="222">
        <v>59.34</v>
      </c>
      <c r="L7" s="223"/>
      <c r="M7" s="224">
        <v>55</v>
      </c>
      <c r="N7" s="218">
        <v>16</v>
      </c>
      <c r="O7" s="218">
        <f t="shared" ref="O7" si="0">N7*M7</f>
        <v>880</v>
      </c>
      <c r="P7" s="223">
        <f>O7/K7</f>
        <v>14.829794405123019</v>
      </c>
      <c r="Q7" s="224"/>
      <c r="R7" s="378" t="s">
        <v>172</v>
      </c>
      <c r="S7" s="721">
        <v>3</v>
      </c>
      <c r="T7" s="276"/>
      <c r="U7" s="185" t="s">
        <v>317</v>
      </c>
      <c r="V7" s="709">
        <v>3</v>
      </c>
      <c r="W7" s="709">
        <v>3</v>
      </c>
      <c r="X7" s="101"/>
    </row>
    <row r="8" spans="1:43" s="184" customFormat="1" ht="25.5">
      <c r="A8" s="707">
        <v>3</v>
      </c>
      <c r="B8" s="706" t="s">
        <v>31</v>
      </c>
      <c r="C8" s="183" t="s">
        <v>41</v>
      </c>
      <c r="D8" s="218">
        <v>90</v>
      </c>
      <c r="E8" s="219" t="s">
        <v>307</v>
      </c>
      <c r="F8" s="218" t="s">
        <v>269</v>
      </c>
      <c r="G8" s="218" t="s">
        <v>85</v>
      </c>
      <c r="H8" s="220">
        <v>31376</v>
      </c>
      <c r="I8" s="218" t="s">
        <v>17</v>
      </c>
      <c r="J8" s="221"/>
      <c r="K8" s="222">
        <v>87.6</v>
      </c>
      <c r="L8" s="223"/>
      <c r="M8" s="224">
        <v>55</v>
      </c>
      <c r="N8" s="218">
        <v>26</v>
      </c>
      <c r="O8" s="218">
        <f>N8*M8</f>
        <v>1430</v>
      </c>
      <c r="P8" s="223">
        <f>O8/K8</f>
        <v>16.324200913242009</v>
      </c>
      <c r="Q8" s="224"/>
      <c r="R8" s="378" t="s">
        <v>175</v>
      </c>
      <c r="S8" s="721">
        <v>2</v>
      </c>
      <c r="T8" s="276"/>
      <c r="U8" s="185" t="s">
        <v>316</v>
      </c>
      <c r="V8" s="709">
        <v>5</v>
      </c>
      <c r="W8" s="709">
        <v>5</v>
      </c>
      <c r="X8" s="663" t="s">
        <v>342</v>
      </c>
    </row>
    <row r="9" spans="1:43" s="184" customFormat="1" ht="25.5">
      <c r="A9" s="707">
        <v>4</v>
      </c>
      <c r="B9" s="706" t="s">
        <v>31</v>
      </c>
      <c r="C9" s="183" t="s">
        <v>41</v>
      </c>
      <c r="D9" s="218">
        <v>56</v>
      </c>
      <c r="E9" s="219" t="s">
        <v>308</v>
      </c>
      <c r="F9" s="218" t="s">
        <v>269</v>
      </c>
      <c r="G9" s="218" t="s">
        <v>85</v>
      </c>
      <c r="H9" s="220">
        <v>27929</v>
      </c>
      <c r="I9" s="218" t="s">
        <v>42</v>
      </c>
      <c r="J9" s="221" t="s">
        <v>346</v>
      </c>
      <c r="K9" s="222">
        <v>55</v>
      </c>
      <c r="L9" s="223"/>
      <c r="M9" s="224">
        <v>55</v>
      </c>
      <c r="N9" s="218">
        <v>18</v>
      </c>
      <c r="O9" s="218">
        <f>N9*M9</f>
        <v>990</v>
      </c>
      <c r="P9" s="223">
        <f t="shared" ref="P9:P12" si="1">O9/K9</f>
        <v>18</v>
      </c>
      <c r="Q9" s="224"/>
      <c r="R9" s="378" t="s">
        <v>175</v>
      </c>
      <c r="S9" s="721">
        <v>1</v>
      </c>
      <c r="T9" s="276">
        <v>1</v>
      </c>
      <c r="U9" s="185" t="s">
        <v>316</v>
      </c>
      <c r="V9" s="709">
        <v>12</v>
      </c>
      <c r="W9" s="709">
        <v>12</v>
      </c>
      <c r="X9" s="663" t="s">
        <v>342</v>
      </c>
    </row>
    <row r="10" spans="1:43" s="184" customFormat="1" ht="14.25">
      <c r="A10" s="707">
        <v>5</v>
      </c>
      <c r="B10" s="706" t="s">
        <v>31</v>
      </c>
      <c r="C10" s="183" t="s">
        <v>41</v>
      </c>
      <c r="D10" s="479">
        <v>60</v>
      </c>
      <c r="E10" s="665" t="s">
        <v>268</v>
      </c>
      <c r="F10" s="479" t="s">
        <v>269</v>
      </c>
      <c r="G10" s="479" t="s">
        <v>85</v>
      </c>
      <c r="H10" s="666">
        <v>27474</v>
      </c>
      <c r="I10" s="479" t="s">
        <v>42</v>
      </c>
      <c r="J10" s="488" t="s">
        <v>346</v>
      </c>
      <c r="K10" s="667">
        <v>57.96</v>
      </c>
      <c r="L10" s="486"/>
      <c r="M10" s="479">
        <v>35</v>
      </c>
      <c r="N10" s="479">
        <v>35</v>
      </c>
      <c r="O10" s="479">
        <f>N10*M10</f>
        <v>1225</v>
      </c>
      <c r="P10" s="486">
        <f t="shared" si="1"/>
        <v>21.135265700483092</v>
      </c>
      <c r="Q10" s="668"/>
      <c r="R10" s="718" t="s">
        <v>175</v>
      </c>
      <c r="S10" s="722">
        <v>3</v>
      </c>
      <c r="T10" s="480">
        <v>2</v>
      </c>
      <c r="U10" s="185" t="s">
        <v>317</v>
      </c>
      <c r="V10" s="764">
        <v>5</v>
      </c>
      <c r="W10" s="740">
        <v>5</v>
      </c>
      <c r="X10" s="101"/>
    </row>
    <row r="11" spans="1:43" s="184" customFormat="1" ht="25.5">
      <c r="A11" s="707">
        <v>6</v>
      </c>
      <c r="B11" s="706" t="s">
        <v>31</v>
      </c>
      <c r="C11" s="183" t="s">
        <v>41</v>
      </c>
      <c r="D11" s="479">
        <v>75</v>
      </c>
      <c r="E11" s="665" t="s">
        <v>293</v>
      </c>
      <c r="F11" s="479" t="s">
        <v>269</v>
      </c>
      <c r="G11" s="479" t="s">
        <v>85</v>
      </c>
      <c r="H11" s="666">
        <v>25696</v>
      </c>
      <c r="I11" s="479" t="s">
        <v>42</v>
      </c>
      <c r="J11" s="488" t="s">
        <v>346</v>
      </c>
      <c r="K11" s="667">
        <v>70.75</v>
      </c>
      <c r="L11" s="486"/>
      <c r="M11" s="479">
        <v>35</v>
      </c>
      <c r="N11" s="479">
        <v>48</v>
      </c>
      <c r="O11" s="479">
        <f>N11*M11</f>
        <v>1680</v>
      </c>
      <c r="P11" s="486">
        <f t="shared" si="1"/>
        <v>23.74558303886926</v>
      </c>
      <c r="Q11" s="668"/>
      <c r="R11" s="718" t="s">
        <v>175</v>
      </c>
      <c r="S11" s="722">
        <v>2</v>
      </c>
      <c r="T11" s="480">
        <v>1</v>
      </c>
      <c r="U11" s="185" t="s">
        <v>316</v>
      </c>
      <c r="V11" s="764">
        <v>12</v>
      </c>
      <c r="W11" s="740">
        <v>12</v>
      </c>
      <c r="X11" s="663" t="s">
        <v>342</v>
      </c>
    </row>
    <row r="12" spans="1:43" s="184" customFormat="1" ht="26.25" thickBot="1">
      <c r="A12" s="708">
        <v>7</v>
      </c>
      <c r="B12" s="286" t="s">
        <v>31</v>
      </c>
      <c r="C12" s="191" t="s">
        <v>41</v>
      </c>
      <c r="D12" s="711">
        <v>82.5</v>
      </c>
      <c r="E12" s="712" t="s">
        <v>286</v>
      </c>
      <c r="F12" s="711" t="s">
        <v>269</v>
      </c>
      <c r="G12" s="711" t="s">
        <v>85</v>
      </c>
      <c r="H12" s="713">
        <v>29648</v>
      </c>
      <c r="I12" s="711" t="s">
        <v>17</v>
      </c>
      <c r="J12" s="714"/>
      <c r="K12" s="715">
        <v>80.150000000000006</v>
      </c>
      <c r="L12" s="716"/>
      <c r="M12" s="711">
        <v>35</v>
      </c>
      <c r="N12" s="711">
        <v>81</v>
      </c>
      <c r="O12" s="711">
        <f t="shared" ref="O12" si="2">N12*M12</f>
        <v>2835</v>
      </c>
      <c r="P12" s="716">
        <f t="shared" si="1"/>
        <v>35.37117903930131</v>
      </c>
      <c r="Q12" s="717"/>
      <c r="R12" s="719" t="s">
        <v>175</v>
      </c>
      <c r="S12" s="723">
        <v>1</v>
      </c>
      <c r="T12" s="724"/>
      <c r="U12" s="283" t="s">
        <v>318</v>
      </c>
      <c r="V12" s="765">
        <v>12</v>
      </c>
      <c r="W12" s="741">
        <v>12</v>
      </c>
      <c r="X12" s="664" t="s">
        <v>342</v>
      </c>
    </row>
    <row r="13" spans="1:43" ht="13.5" thickBot="1">
      <c r="B13" s="155"/>
      <c r="C13" s="155"/>
      <c r="D13" s="160"/>
      <c r="E13" s="159" t="s">
        <v>319</v>
      </c>
      <c r="F13" s="160"/>
      <c r="G13" s="160"/>
      <c r="H13" s="109"/>
      <c r="I13" s="160"/>
      <c r="M13" s="160"/>
      <c r="N13" s="160"/>
      <c r="O13" s="160"/>
      <c r="Q13" s="160"/>
      <c r="R13" s="160"/>
      <c r="S13" s="160"/>
      <c r="U13" s="160"/>
      <c r="W13" s="155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</row>
    <row r="14" spans="1:43" ht="14.25">
      <c r="A14" s="54">
        <v>1</v>
      </c>
      <c r="B14" s="122" t="s">
        <v>31</v>
      </c>
      <c r="C14" s="123" t="s">
        <v>41</v>
      </c>
      <c r="D14" s="211">
        <v>67.5</v>
      </c>
      <c r="E14" s="225" t="s">
        <v>292</v>
      </c>
      <c r="F14" s="211" t="s">
        <v>269</v>
      </c>
      <c r="G14" s="211" t="s">
        <v>85</v>
      </c>
      <c r="H14" s="226">
        <v>34272</v>
      </c>
      <c r="I14" s="211" t="s">
        <v>17</v>
      </c>
      <c r="J14" s="214"/>
      <c r="K14" s="215">
        <v>66.2</v>
      </c>
      <c r="L14" s="216"/>
      <c r="M14" s="217">
        <v>55</v>
      </c>
      <c r="N14" s="211">
        <v>33</v>
      </c>
      <c r="O14" s="211">
        <f>N14*M14</f>
        <v>1815</v>
      </c>
      <c r="P14" s="216">
        <f t="shared" ref="P14:P29" si="3">O14/K14</f>
        <v>27.416918429003019</v>
      </c>
      <c r="Q14" s="211"/>
      <c r="R14" s="294" t="s">
        <v>172</v>
      </c>
      <c r="S14" s="287">
        <v>1</v>
      </c>
      <c r="T14" s="287"/>
      <c r="U14" s="282" t="s">
        <v>320</v>
      </c>
      <c r="V14" s="756">
        <v>12</v>
      </c>
      <c r="W14" s="676">
        <v>12</v>
      </c>
      <c r="X14" s="54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</row>
    <row r="15" spans="1:43" ht="14.25">
      <c r="A15" s="101">
        <v>2</v>
      </c>
      <c r="B15" s="56" t="s">
        <v>31</v>
      </c>
      <c r="C15" s="1" t="s">
        <v>41</v>
      </c>
      <c r="D15" s="218">
        <v>75</v>
      </c>
      <c r="E15" s="227" t="s">
        <v>305</v>
      </c>
      <c r="F15" s="218" t="s">
        <v>298</v>
      </c>
      <c r="G15" s="218" t="s">
        <v>85</v>
      </c>
      <c r="H15" s="220">
        <v>33985</v>
      </c>
      <c r="I15" s="218" t="s">
        <v>17</v>
      </c>
      <c r="J15" s="221"/>
      <c r="K15" s="228">
        <v>73.8</v>
      </c>
      <c r="L15" s="223"/>
      <c r="M15" s="224">
        <v>55</v>
      </c>
      <c r="N15" s="218">
        <v>43</v>
      </c>
      <c r="O15" s="218">
        <f>N15*M15</f>
        <v>2365</v>
      </c>
      <c r="P15" s="223">
        <f t="shared" si="3"/>
        <v>32.046070460704605</v>
      </c>
      <c r="Q15" s="218"/>
      <c r="R15" s="295" t="s">
        <v>215</v>
      </c>
      <c r="S15" s="288">
        <v>2</v>
      </c>
      <c r="T15" s="288"/>
      <c r="U15" s="185" t="s">
        <v>317</v>
      </c>
      <c r="V15" s="520">
        <v>5</v>
      </c>
      <c r="W15" s="296">
        <v>5</v>
      </c>
      <c r="X15" s="101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</row>
    <row r="16" spans="1:43" ht="14.25">
      <c r="A16" s="101">
        <v>3</v>
      </c>
      <c r="B16" s="56" t="s">
        <v>31</v>
      </c>
      <c r="C16" s="1" t="s">
        <v>41</v>
      </c>
      <c r="D16" s="218">
        <v>75</v>
      </c>
      <c r="E16" s="227" t="s">
        <v>306</v>
      </c>
      <c r="F16" s="218" t="s">
        <v>291</v>
      </c>
      <c r="G16" s="218" t="s">
        <v>86</v>
      </c>
      <c r="H16" s="220">
        <v>34250</v>
      </c>
      <c r="I16" s="218" t="s">
        <v>17</v>
      </c>
      <c r="J16" s="221"/>
      <c r="K16" s="228">
        <v>74.25</v>
      </c>
      <c r="L16" s="223"/>
      <c r="M16" s="224">
        <v>55</v>
      </c>
      <c r="N16" s="218">
        <v>50</v>
      </c>
      <c r="O16" s="218">
        <f>N16*M16</f>
        <v>2750</v>
      </c>
      <c r="P16" s="223">
        <f t="shared" si="3"/>
        <v>37.037037037037038</v>
      </c>
      <c r="Q16" s="218"/>
      <c r="R16" s="295" t="s">
        <v>103</v>
      </c>
      <c r="S16" s="288">
        <v>1</v>
      </c>
      <c r="T16" s="288"/>
      <c r="U16" s="185" t="s">
        <v>316</v>
      </c>
      <c r="V16" s="520">
        <v>12</v>
      </c>
      <c r="W16" s="296">
        <v>12</v>
      </c>
      <c r="X16" s="101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</row>
    <row r="17" spans="1:43" ht="14.25">
      <c r="A17" s="101">
        <v>4</v>
      </c>
      <c r="B17" s="56" t="s">
        <v>31</v>
      </c>
      <c r="C17" s="1" t="s">
        <v>41</v>
      </c>
      <c r="D17" s="218">
        <v>82.5</v>
      </c>
      <c r="E17" s="227" t="s">
        <v>285</v>
      </c>
      <c r="F17" s="218" t="s">
        <v>269</v>
      </c>
      <c r="G17" s="218" t="s">
        <v>85</v>
      </c>
      <c r="H17" s="229">
        <v>32814</v>
      </c>
      <c r="I17" s="218" t="s">
        <v>17</v>
      </c>
      <c r="J17" s="221"/>
      <c r="K17" s="222">
        <v>79.7</v>
      </c>
      <c r="L17" s="223"/>
      <c r="M17" s="224">
        <v>55</v>
      </c>
      <c r="N17" s="218">
        <v>52</v>
      </c>
      <c r="O17" s="218">
        <f t="shared" ref="O17:O29" si="4">N17*M17</f>
        <v>2860</v>
      </c>
      <c r="P17" s="223">
        <f t="shared" si="3"/>
        <v>35.884567126725216</v>
      </c>
      <c r="Q17" s="218"/>
      <c r="R17" s="295" t="s">
        <v>172</v>
      </c>
      <c r="S17" s="288">
        <v>1</v>
      </c>
      <c r="T17" s="288"/>
      <c r="U17" s="185" t="s">
        <v>316</v>
      </c>
      <c r="V17" s="520">
        <v>12</v>
      </c>
      <c r="W17" s="296">
        <v>12</v>
      </c>
      <c r="X17" s="101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</row>
    <row r="18" spans="1:43" s="184" customFormat="1" ht="14.25">
      <c r="A18" s="101">
        <v>14</v>
      </c>
      <c r="B18" s="706" t="s">
        <v>31</v>
      </c>
      <c r="C18" s="183" t="s">
        <v>41</v>
      </c>
      <c r="D18" s="248">
        <v>90</v>
      </c>
      <c r="E18" s="249" t="s">
        <v>303</v>
      </c>
      <c r="F18" s="248" t="s">
        <v>304</v>
      </c>
      <c r="G18" s="248" t="s">
        <v>85</v>
      </c>
      <c r="H18" s="250">
        <v>31591</v>
      </c>
      <c r="I18" s="248" t="s">
        <v>17</v>
      </c>
      <c r="J18" s="251"/>
      <c r="K18" s="252">
        <v>85</v>
      </c>
      <c r="L18" s="253"/>
      <c r="M18" s="254">
        <v>55</v>
      </c>
      <c r="N18" s="248">
        <v>34</v>
      </c>
      <c r="O18" s="248">
        <f>N18*M18</f>
        <v>1870</v>
      </c>
      <c r="P18" s="253">
        <f>O18/K18</f>
        <v>22</v>
      </c>
      <c r="Q18" s="248"/>
      <c r="R18" s="255" t="s">
        <v>199</v>
      </c>
      <c r="S18" s="289"/>
      <c r="T18" s="289"/>
      <c r="U18" s="185" t="s">
        <v>320</v>
      </c>
      <c r="V18" s="188"/>
      <c r="W18" s="189"/>
      <c r="X18" s="101"/>
    </row>
    <row r="19" spans="1:43" s="184" customFormat="1" ht="14.25">
      <c r="A19" s="101">
        <v>5</v>
      </c>
      <c r="B19" s="706" t="s">
        <v>31</v>
      </c>
      <c r="C19" s="183" t="s">
        <v>41</v>
      </c>
      <c r="D19" s="248">
        <v>90</v>
      </c>
      <c r="E19" s="249" t="s">
        <v>294</v>
      </c>
      <c r="F19" s="248" t="s">
        <v>269</v>
      </c>
      <c r="G19" s="248" t="s">
        <v>85</v>
      </c>
      <c r="H19" s="250">
        <v>34917</v>
      </c>
      <c r="I19" s="248" t="s">
        <v>25</v>
      </c>
      <c r="J19" s="251" t="s">
        <v>346</v>
      </c>
      <c r="K19" s="252">
        <v>84.9</v>
      </c>
      <c r="L19" s="253"/>
      <c r="M19" s="254">
        <v>55</v>
      </c>
      <c r="N19" s="248">
        <v>51</v>
      </c>
      <c r="O19" s="248">
        <f t="shared" si="4"/>
        <v>2805</v>
      </c>
      <c r="P19" s="253">
        <f t="shared" si="3"/>
        <v>33.03886925795053</v>
      </c>
      <c r="Q19" s="248"/>
      <c r="R19" s="255" t="s">
        <v>172</v>
      </c>
      <c r="S19" s="289"/>
      <c r="T19" s="289">
        <v>1</v>
      </c>
      <c r="U19" s="185" t="s">
        <v>317</v>
      </c>
      <c r="V19" s="520">
        <v>12</v>
      </c>
      <c r="W19" s="296">
        <v>12</v>
      </c>
      <c r="X19" s="101"/>
    </row>
    <row r="20" spans="1:43" s="184" customFormat="1" ht="14.25">
      <c r="A20" s="101">
        <v>8</v>
      </c>
      <c r="B20" s="706" t="s">
        <v>31</v>
      </c>
      <c r="C20" s="183" t="s">
        <v>41</v>
      </c>
      <c r="D20" s="248">
        <v>90</v>
      </c>
      <c r="E20" s="249" t="s">
        <v>297</v>
      </c>
      <c r="F20" s="248" t="s">
        <v>298</v>
      </c>
      <c r="G20" s="248" t="s">
        <v>85</v>
      </c>
      <c r="H20" s="250">
        <v>29830</v>
      </c>
      <c r="I20" s="248" t="s">
        <v>17</v>
      </c>
      <c r="J20" s="251"/>
      <c r="K20" s="252">
        <v>82.2</v>
      </c>
      <c r="L20" s="253"/>
      <c r="M20" s="254">
        <v>55</v>
      </c>
      <c r="N20" s="248">
        <v>56</v>
      </c>
      <c r="O20" s="248">
        <f>N20*M20</f>
        <v>3080</v>
      </c>
      <c r="P20" s="253">
        <f>O20/K20</f>
        <v>37.469586374695865</v>
      </c>
      <c r="Q20" s="248"/>
      <c r="R20" s="255" t="s">
        <v>215</v>
      </c>
      <c r="S20" s="289"/>
      <c r="T20" s="289"/>
      <c r="U20" s="185" t="s">
        <v>316</v>
      </c>
      <c r="V20" s="188"/>
      <c r="W20" s="189"/>
      <c r="X20" s="101"/>
    </row>
    <row r="21" spans="1:43" s="184" customFormat="1" ht="14.25">
      <c r="A21" s="101">
        <v>11</v>
      </c>
      <c r="B21" s="706" t="s">
        <v>31</v>
      </c>
      <c r="C21" s="183" t="s">
        <v>41</v>
      </c>
      <c r="D21" s="248">
        <v>90</v>
      </c>
      <c r="E21" s="249" t="s">
        <v>300</v>
      </c>
      <c r="F21" s="248" t="s">
        <v>269</v>
      </c>
      <c r="G21" s="248" t="s">
        <v>85</v>
      </c>
      <c r="H21" s="257">
        <v>28943</v>
      </c>
      <c r="I21" s="248" t="s">
        <v>17</v>
      </c>
      <c r="J21" s="251"/>
      <c r="K21" s="252">
        <v>87.5</v>
      </c>
      <c r="L21" s="253"/>
      <c r="M21" s="254">
        <v>55</v>
      </c>
      <c r="N21" s="248">
        <v>60</v>
      </c>
      <c r="O21" s="248">
        <f>N21*M21</f>
        <v>3300</v>
      </c>
      <c r="P21" s="253">
        <f>O21/K21</f>
        <v>37.714285714285715</v>
      </c>
      <c r="Q21" s="248"/>
      <c r="R21" s="255" t="s">
        <v>172</v>
      </c>
      <c r="S21" s="289"/>
      <c r="T21" s="289"/>
      <c r="U21" s="185" t="s">
        <v>316</v>
      </c>
      <c r="V21" s="188"/>
      <c r="W21" s="189"/>
      <c r="X21" s="101"/>
    </row>
    <row r="22" spans="1:43" s="184" customFormat="1" ht="14.25">
      <c r="A22" s="101">
        <v>7</v>
      </c>
      <c r="B22" s="706" t="s">
        <v>31</v>
      </c>
      <c r="C22" s="183" t="s">
        <v>41</v>
      </c>
      <c r="D22" s="248">
        <v>90</v>
      </c>
      <c r="E22" s="249" t="s">
        <v>296</v>
      </c>
      <c r="F22" s="248" t="s">
        <v>269</v>
      </c>
      <c r="G22" s="248" t="s">
        <v>85</v>
      </c>
      <c r="H22" s="250">
        <v>33419</v>
      </c>
      <c r="I22" s="248" t="s">
        <v>17</v>
      </c>
      <c r="J22" s="251"/>
      <c r="K22" s="252">
        <v>88.2</v>
      </c>
      <c r="L22" s="253"/>
      <c r="M22" s="254">
        <v>55</v>
      </c>
      <c r="N22" s="248">
        <v>61</v>
      </c>
      <c r="O22" s="248">
        <f>N22*M22</f>
        <v>3355</v>
      </c>
      <c r="P22" s="253">
        <f>O22/K22</f>
        <v>38.038548752834465</v>
      </c>
      <c r="Q22" s="248" t="s">
        <v>30</v>
      </c>
      <c r="R22" s="255" t="s">
        <v>172</v>
      </c>
      <c r="S22" s="289">
        <v>3</v>
      </c>
      <c r="T22" s="289"/>
      <c r="U22" s="185" t="s">
        <v>316</v>
      </c>
      <c r="V22" s="520">
        <v>3</v>
      </c>
      <c r="W22" s="296">
        <v>3</v>
      </c>
      <c r="X22" s="101"/>
    </row>
    <row r="23" spans="1:43" s="184" customFormat="1" ht="14.25">
      <c r="A23" s="101">
        <v>9</v>
      </c>
      <c r="B23" s="706" t="s">
        <v>31</v>
      </c>
      <c r="C23" s="183" t="s">
        <v>41</v>
      </c>
      <c r="D23" s="248">
        <v>90</v>
      </c>
      <c r="E23" s="249" t="s">
        <v>299</v>
      </c>
      <c r="F23" s="248" t="s">
        <v>298</v>
      </c>
      <c r="G23" s="248" t="s">
        <v>85</v>
      </c>
      <c r="H23" s="250">
        <v>32502</v>
      </c>
      <c r="I23" s="248" t="s">
        <v>17</v>
      </c>
      <c r="J23" s="256"/>
      <c r="K23" s="252">
        <v>87.6</v>
      </c>
      <c r="L23" s="253"/>
      <c r="M23" s="254">
        <v>55</v>
      </c>
      <c r="N23" s="248">
        <v>64</v>
      </c>
      <c r="O23" s="248">
        <f>N23*M23</f>
        <v>3520</v>
      </c>
      <c r="P23" s="253">
        <f>O23/K23</f>
        <v>40.182648401826484</v>
      </c>
      <c r="Q23" s="248" t="s">
        <v>29</v>
      </c>
      <c r="R23" s="255" t="s">
        <v>215</v>
      </c>
      <c r="S23" s="289">
        <v>2</v>
      </c>
      <c r="T23" s="289"/>
      <c r="U23" s="185" t="s">
        <v>316</v>
      </c>
      <c r="V23" s="520">
        <v>5</v>
      </c>
      <c r="W23" s="296">
        <v>5</v>
      </c>
      <c r="X23" s="101"/>
    </row>
    <row r="24" spans="1:43" s="184" customFormat="1" ht="14.25">
      <c r="A24" s="101">
        <v>6</v>
      </c>
      <c r="B24" s="706" t="s">
        <v>31</v>
      </c>
      <c r="C24" s="183" t="s">
        <v>41</v>
      </c>
      <c r="D24" s="248">
        <v>90</v>
      </c>
      <c r="E24" s="249" t="s">
        <v>295</v>
      </c>
      <c r="F24" s="248" t="s">
        <v>269</v>
      </c>
      <c r="G24" s="248" t="s">
        <v>85</v>
      </c>
      <c r="H24" s="250">
        <v>26653</v>
      </c>
      <c r="I24" s="248" t="s">
        <v>42</v>
      </c>
      <c r="J24" s="251" t="s">
        <v>346</v>
      </c>
      <c r="K24" s="252">
        <v>85</v>
      </c>
      <c r="L24" s="253"/>
      <c r="M24" s="254">
        <v>55</v>
      </c>
      <c r="N24" s="248">
        <v>71</v>
      </c>
      <c r="O24" s="248">
        <f>N24*M24</f>
        <v>3905</v>
      </c>
      <c r="P24" s="253">
        <f>O24/K24</f>
        <v>45.941176470588232</v>
      </c>
      <c r="Q24" s="248" t="s">
        <v>28</v>
      </c>
      <c r="R24" s="255" t="s">
        <v>172</v>
      </c>
      <c r="S24" s="289">
        <v>1</v>
      </c>
      <c r="T24" s="289">
        <v>1</v>
      </c>
      <c r="U24" s="185" t="s">
        <v>321</v>
      </c>
      <c r="V24" s="520">
        <v>12</v>
      </c>
      <c r="W24" s="296">
        <v>12</v>
      </c>
      <c r="X24" s="101"/>
    </row>
    <row r="25" spans="1:43" s="184" customFormat="1" ht="14.25">
      <c r="A25" s="101">
        <v>10</v>
      </c>
      <c r="B25" s="706" t="s">
        <v>31</v>
      </c>
      <c r="C25" s="183" t="s">
        <v>41</v>
      </c>
      <c r="D25" s="230">
        <v>90</v>
      </c>
      <c r="E25" s="231" t="s">
        <v>300</v>
      </c>
      <c r="F25" s="230" t="s">
        <v>269</v>
      </c>
      <c r="G25" s="230" t="s">
        <v>85</v>
      </c>
      <c r="H25" s="232">
        <v>28942</v>
      </c>
      <c r="I25" s="230" t="s">
        <v>17</v>
      </c>
      <c r="J25" s="233"/>
      <c r="K25" s="234">
        <v>87.5</v>
      </c>
      <c r="L25" s="235"/>
      <c r="M25" s="230">
        <v>75</v>
      </c>
      <c r="N25" s="230">
        <v>35</v>
      </c>
      <c r="O25" s="230">
        <f t="shared" si="4"/>
        <v>2625</v>
      </c>
      <c r="P25" s="235">
        <f t="shared" si="3"/>
        <v>30</v>
      </c>
      <c r="Q25" s="236"/>
      <c r="R25" s="296" t="s">
        <v>172</v>
      </c>
      <c r="S25" s="290">
        <v>2</v>
      </c>
      <c r="T25" s="290"/>
      <c r="U25" s="185" t="s">
        <v>317</v>
      </c>
      <c r="V25" s="520">
        <v>5</v>
      </c>
      <c r="W25" s="296">
        <v>5</v>
      </c>
      <c r="X25" s="101"/>
    </row>
    <row r="26" spans="1:43" s="184" customFormat="1" ht="14.25">
      <c r="A26" s="101">
        <v>12</v>
      </c>
      <c r="B26" s="706" t="s">
        <v>31</v>
      </c>
      <c r="C26" s="183" t="s">
        <v>41</v>
      </c>
      <c r="D26" s="230">
        <v>90</v>
      </c>
      <c r="E26" s="231" t="s">
        <v>301</v>
      </c>
      <c r="F26" s="230" t="s">
        <v>298</v>
      </c>
      <c r="G26" s="230" t="s">
        <v>85</v>
      </c>
      <c r="H26" s="232">
        <v>24743</v>
      </c>
      <c r="I26" s="230" t="s">
        <v>42</v>
      </c>
      <c r="J26" s="233" t="s">
        <v>346</v>
      </c>
      <c r="K26" s="234">
        <v>88.9</v>
      </c>
      <c r="L26" s="235"/>
      <c r="M26" s="230">
        <v>75</v>
      </c>
      <c r="N26" s="230">
        <v>40</v>
      </c>
      <c r="O26" s="230">
        <f>N26*M26</f>
        <v>3000</v>
      </c>
      <c r="P26" s="235">
        <f t="shared" si="3"/>
        <v>33.745781777277841</v>
      </c>
      <c r="Q26" s="236"/>
      <c r="R26" s="296" t="s">
        <v>215</v>
      </c>
      <c r="S26" s="290">
        <v>1</v>
      </c>
      <c r="T26" s="290">
        <v>1</v>
      </c>
      <c r="U26" s="185" t="s">
        <v>316</v>
      </c>
      <c r="V26" s="188">
        <v>12</v>
      </c>
      <c r="W26" s="189">
        <v>12</v>
      </c>
      <c r="X26" s="101"/>
    </row>
    <row r="27" spans="1:43" s="184" customFormat="1" ht="14.25">
      <c r="A27" s="101">
        <v>13</v>
      </c>
      <c r="B27" s="706" t="s">
        <v>31</v>
      </c>
      <c r="C27" s="183" t="s">
        <v>41</v>
      </c>
      <c r="D27" s="237">
        <v>90</v>
      </c>
      <c r="E27" s="238" t="s">
        <v>302</v>
      </c>
      <c r="F27" s="237" t="s">
        <v>269</v>
      </c>
      <c r="G27" s="237" t="s">
        <v>85</v>
      </c>
      <c r="H27" s="239">
        <v>32604</v>
      </c>
      <c r="I27" s="237" t="s">
        <v>17</v>
      </c>
      <c r="J27" s="240"/>
      <c r="K27" s="241">
        <v>89.9</v>
      </c>
      <c r="L27" s="242"/>
      <c r="M27" s="237">
        <v>100</v>
      </c>
      <c r="N27" s="237">
        <v>29</v>
      </c>
      <c r="O27" s="237">
        <f>N27*M27</f>
        <v>2900</v>
      </c>
      <c r="P27" s="242">
        <f t="shared" si="3"/>
        <v>32.258064516129032</v>
      </c>
      <c r="Q27" s="243"/>
      <c r="R27" s="297" t="s">
        <v>172</v>
      </c>
      <c r="S27" s="291">
        <v>1</v>
      </c>
      <c r="T27" s="291"/>
      <c r="U27" s="185" t="s">
        <v>316</v>
      </c>
      <c r="V27" s="188">
        <v>12</v>
      </c>
      <c r="W27" s="189">
        <v>12</v>
      </c>
      <c r="X27" s="101"/>
    </row>
    <row r="28" spans="1:43" s="184" customFormat="1" ht="14.25">
      <c r="A28" s="101">
        <v>16</v>
      </c>
      <c r="B28" s="706" t="s">
        <v>31</v>
      </c>
      <c r="C28" s="183" t="s">
        <v>41</v>
      </c>
      <c r="D28" s="258">
        <v>100</v>
      </c>
      <c r="E28" s="259" t="s">
        <v>290</v>
      </c>
      <c r="F28" s="258" t="s">
        <v>291</v>
      </c>
      <c r="G28" s="258" t="s">
        <v>86</v>
      </c>
      <c r="H28" s="260">
        <v>29073</v>
      </c>
      <c r="I28" s="258" t="s">
        <v>17</v>
      </c>
      <c r="J28" s="261"/>
      <c r="K28" s="262">
        <v>98.7</v>
      </c>
      <c r="L28" s="263"/>
      <c r="M28" s="264">
        <v>55</v>
      </c>
      <c r="N28" s="258">
        <v>47</v>
      </c>
      <c r="O28" s="258">
        <f>N28*M28</f>
        <v>2585</v>
      </c>
      <c r="P28" s="263">
        <f>O28/K28</f>
        <v>26.19047619047619</v>
      </c>
      <c r="Q28" s="258"/>
      <c r="R28" s="298" t="s">
        <v>103</v>
      </c>
      <c r="S28" s="292">
        <v>2</v>
      </c>
      <c r="T28" s="292"/>
      <c r="U28" s="185" t="s">
        <v>320</v>
      </c>
      <c r="V28" s="520">
        <v>5</v>
      </c>
      <c r="W28" s="296">
        <v>5</v>
      </c>
      <c r="X28" s="101"/>
    </row>
    <row r="29" spans="1:43" s="184" customFormat="1" ht="14.25">
      <c r="A29" s="101">
        <v>15</v>
      </c>
      <c r="B29" s="706" t="s">
        <v>31</v>
      </c>
      <c r="C29" s="183" t="s">
        <v>41</v>
      </c>
      <c r="D29" s="258">
        <v>100</v>
      </c>
      <c r="E29" s="259" t="s">
        <v>289</v>
      </c>
      <c r="F29" s="258" t="s">
        <v>269</v>
      </c>
      <c r="G29" s="258" t="s">
        <v>85</v>
      </c>
      <c r="H29" s="260">
        <v>32230</v>
      </c>
      <c r="I29" s="258" t="s">
        <v>17</v>
      </c>
      <c r="J29" s="261"/>
      <c r="K29" s="262">
        <v>96</v>
      </c>
      <c r="L29" s="263"/>
      <c r="M29" s="264">
        <v>55</v>
      </c>
      <c r="N29" s="258">
        <v>59</v>
      </c>
      <c r="O29" s="258">
        <f t="shared" si="4"/>
        <v>3245</v>
      </c>
      <c r="P29" s="263">
        <f t="shared" si="3"/>
        <v>33.802083333333336</v>
      </c>
      <c r="Q29" s="258"/>
      <c r="R29" s="298" t="s">
        <v>172</v>
      </c>
      <c r="S29" s="292">
        <v>1</v>
      </c>
      <c r="T29" s="292"/>
      <c r="U29" s="185" t="s">
        <v>317</v>
      </c>
      <c r="V29" s="520">
        <v>12</v>
      </c>
      <c r="W29" s="296">
        <v>12</v>
      </c>
      <c r="X29" s="101"/>
    </row>
    <row r="30" spans="1:43" s="184" customFormat="1" ht="14.25">
      <c r="A30" s="101">
        <v>17</v>
      </c>
      <c r="B30" s="706" t="s">
        <v>31</v>
      </c>
      <c r="C30" s="183" t="s">
        <v>41</v>
      </c>
      <c r="D30" s="258">
        <v>100</v>
      </c>
      <c r="E30" s="259" t="s">
        <v>311</v>
      </c>
      <c r="F30" s="258" t="s">
        <v>269</v>
      </c>
      <c r="G30" s="258" t="s">
        <v>85</v>
      </c>
      <c r="H30" s="265">
        <v>18586</v>
      </c>
      <c r="I30" s="258" t="s">
        <v>42</v>
      </c>
      <c r="J30" s="261" t="s">
        <v>346</v>
      </c>
      <c r="K30" s="262">
        <v>98.4</v>
      </c>
      <c r="L30" s="263"/>
      <c r="M30" s="258">
        <v>75</v>
      </c>
      <c r="N30" s="258">
        <v>38</v>
      </c>
      <c r="O30" s="258">
        <f>N30*M30</f>
        <v>2850</v>
      </c>
      <c r="P30" s="263">
        <f>O30/K30</f>
        <v>28.963414634146339</v>
      </c>
      <c r="Q30" s="264"/>
      <c r="R30" s="298" t="s">
        <v>172</v>
      </c>
      <c r="S30" s="292">
        <v>1</v>
      </c>
      <c r="T30" s="292">
        <v>1</v>
      </c>
      <c r="U30" s="185" t="s">
        <v>320</v>
      </c>
      <c r="V30" s="188">
        <v>12</v>
      </c>
      <c r="W30" s="189">
        <v>12</v>
      </c>
      <c r="X30" s="101"/>
    </row>
    <row r="31" spans="1:43" s="184" customFormat="1" ht="15" thickBot="1">
      <c r="A31" s="55">
        <v>18</v>
      </c>
      <c r="B31" s="286" t="s">
        <v>31</v>
      </c>
      <c r="C31" s="191" t="s">
        <v>41</v>
      </c>
      <c r="D31" s="266">
        <v>110</v>
      </c>
      <c r="E31" s="267" t="s">
        <v>312</v>
      </c>
      <c r="F31" s="266"/>
      <c r="G31" s="266" t="s">
        <v>87</v>
      </c>
      <c r="H31" s="268">
        <v>27055</v>
      </c>
      <c r="I31" s="266" t="s">
        <v>42</v>
      </c>
      <c r="J31" s="269" t="s">
        <v>346</v>
      </c>
      <c r="K31" s="270">
        <v>106</v>
      </c>
      <c r="L31" s="271"/>
      <c r="M31" s="266">
        <v>100</v>
      </c>
      <c r="N31" s="266">
        <v>38</v>
      </c>
      <c r="O31" s="266">
        <f>N31*M31</f>
        <v>3800</v>
      </c>
      <c r="P31" s="271">
        <f>O31/K31</f>
        <v>35.849056603773583</v>
      </c>
      <c r="Q31" s="272"/>
      <c r="R31" s="299"/>
      <c r="S31" s="293">
        <v>1</v>
      </c>
      <c r="T31" s="293">
        <v>1</v>
      </c>
      <c r="U31" s="283" t="s">
        <v>321</v>
      </c>
      <c r="V31" s="190">
        <v>12</v>
      </c>
      <c r="W31" s="194">
        <v>12</v>
      </c>
      <c r="X31" s="55"/>
    </row>
    <row r="32" spans="1:43" s="184" customFormat="1" ht="13.5" thickBot="1">
      <c r="D32" s="160"/>
      <c r="E32" s="159" t="s">
        <v>322</v>
      </c>
      <c r="F32" s="159" t="s">
        <v>34</v>
      </c>
      <c r="G32" s="160"/>
      <c r="H32" s="109"/>
      <c r="I32" s="160"/>
      <c r="J32" s="21"/>
      <c r="K32" s="7"/>
      <c r="L32" s="11"/>
      <c r="M32" s="160"/>
      <c r="N32" s="160"/>
      <c r="O32" s="160"/>
      <c r="P32" s="11"/>
      <c r="Q32" s="160"/>
      <c r="R32" s="160"/>
      <c r="S32" s="160"/>
      <c r="T32" s="208"/>
      <c r="U32" s="160"/>
      <c r="X32" s="208"/>
    </row>
    <row r="33" spans="1:43" ht="13.5" thickBot="1">
      <c r="A33" s="202">
        <v>1</v>
      </c>
      <c r="B33" s="202" t="s">
        <v>24</v>
      </c>
      <c r="C33" s="197" t="s">
        <v>41</v>
      </c>
      <c r="D33" s="197">
        <v>56</v>
      </c>
      <c r="E33" s="204" t="s">
        <v>267</v>
      </c>
      <c r="F33" s="197"/>
      <c r="G33" s="197" t="s">
        <v>26</v>
      </c>
      <c r="H33" s="198">
        <v>30349</v>
      </c>
      <c r="I33" s="197" t="s">
        <v>17</v>
      </c>
      <c r="J33" s="199"/>
      <c r="K33" s="200">
        <v>55.52</v>
      </c>
      <c r="L33" s="201"/>
      <c r="M33" s="197">
        <v>35</v>
      </c>
      <c r="N33" s="197">
        <v>48</v>
      </c>
      <c r="O33" s="197">
        <f>N33*M33</f>
        <v>1680</v>
      </c>
      <c r="P33" s="201">
        <f>O33/K33</f>
        <v>30.259365994236308</v>
      </c>
      <c r="Q33" s="197"/>
      <c r="R33" s="203"/>
      <c r="S33" s="202">
        <v>1</v>
      </c>
      <c r="T33" s="202"/>
      <c r="U33" s="244" t="s">
        <v>316</v>
      </c>
      <c r="V33" s="284">
        <v>12</v>
      </c>
      <c r="W33" s="203">
        <v>12</v>
      </c>
      <c r="X33" s="669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</row>
    <row r="34" spans="1:43" ht="13.5" thickBot="1">
      <c r="A34" s="670"/>
      <c r="B34" s="670"/>
      <c r="C34" s="572"/>
      <c r="D34" s="572"/>
      <c r="E34" s="159" t="s">
        <v>323</v>
      </c>
      <c r="F34" s="159" t="s">
        <v>34</v>
      </c>
      <c r="G34" s="160"/>
      <c r="H34" s="109"/>
      <c r="I34" s="160"/>
      <c r="J34" s="35"/>
      <c r="M34" s="160"/>
      <c r="N34" s="160"/>
      <c r="O34" s="160"/>
      <c r="Q34" s="160"/>
      <c r="R34" s="160"/>
      <c r="S34" s="160"/>
      <c r="U34" s="160"/>
      <c r="W34" s="160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</row>
    <row r="35" spans="1:43">
      <c r="A35" s="672">
        <v>1</v>
      </c>
      <c r="B35" s="121" t="s">
        <v>24</v>
      </c>
      <c r="C35" s="123" t="s">
        <v>41</v>
      </c>
      <c r="D35" s="123">
        <v>82.5</v>
      </c>
      <c r="E35" s="245" t="s">
        <v>284</v>
      </c>
      <c r="F35" s="123"/>
      <c r="G35" s="123" t="s">
        <v>26</v>
      </c>
      <c r="H35" s="246">
        <v>31791</v>
      </c>
      <c r="I35" s="123" t="s">
        <v>17</v>
      </c>
      <c r="J35" s="130"/>
      <c r="K35" s="131">
        <v>81.400000000000006</v>
      </c>
      <c r="L35" s="247"/>
      <c r="M35" s="124">
        <v>55</v>
      </c>
      <c r="N35" s="124">
        <v>93</v>
      </c>
      <c r="O35" s="123">
        <f t="shared" ref="O35" si="5">N35*M35</f>
        <v>5115</v>
      </c>
      <c r="P35" s="150">
        <f t="shared" ref="P35" si="6">O35/K35</f>
        <v>62.837837837837832</v>
      </c>
      <c r="Q35" s="124"/>
      <c r="R35" s="210"/>
      <c r="S35" s="122">
        <v>1</v>
      </c>
      <c r="T35" s="122"/>
      <c r="U35" s="285" t="s">
        <v>316</v>
      </c>
      <c r="V35" s="186">
        <v>12</v>
      </c>
      <c r="W35" s="210">
        <v>12</v>
      </c>
      <c r="X35" s="156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</row>
    <row r="36" spans="1:43" ht="15" thickBot="1">
      <c r="A36" s="673">
        <v>2</v>
      </c>
      <c r="B36" s="111" t="s">
        <v>24</v>
      </c>
      <c r="C36" s="75" t="s">
        <v>41</v>
      </c>
      <c r="D36" s="191">
        <v>100</v>
      </c>
      <c r="E36" s="206" t="s">
        <v>287</v>
      </c>
      <c r="F36" s="191" t="s">
        <v>269</v>
      </c>
      <c r="G36" s="191" t="s">
        <v>288</v>
      </c>
      <c r="H36" s="273">
        <v>34032</v>
      </c>
      <c r="I36" s="191" t="s">
        <v>17</v>
      </c>
      <c r="J36" s="193"/>
      <c r="K36" s="205">
        <v>99</v>
      </c>
      <c r="L36" s="192"/>
      <c r="M36" s="191">
        <v>100</v>
      </c>
      <c r="N36" s="191">
        <v>29</v>
      </c>
      <c r="O36" s="191">
        <f>N36*M36</f>
        <v>2900</v>
      </c>
      <c r="P36" s="192">
        <f>O36/K36</f>
        <v>29.292929292929294</v>
      </c>
      <c r="Q36" s="274"/>
      <c r="R36" s="194" t="s">
        <v>172</v>
      </c>
      <c r="S36" s="286">
        <v>1</v>
      </c>
      <c r="T36" s="286"/>
      <c r="U36" s="283" t="s">
        <v>317</v>
      </c>
      <c r="V36" s="755">
        <v>12</v>
      </c>
      <c r="W36" s="675">
        <v>12</v>
      </c>
      <c r="X36" s="15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</row>
    <row r="37" spans="1:43"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</row>
    <row r="38" spans="1:43"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</row>
    <row r="39" spans="1:43" ht="15">
      <c r="F39" s="44" t="s">
        <v>76</v>
      </c>
      <c r="G39" s="1"/>
      <c r="N39" s="729" t="s">
        <v>348</v>
      </c>
      <c r="O39" s="671"/>
      <c r="P39" s="671"/>
      <c r="Q39" s="671"/>
      <c r="R39" s="671"/>
      <c r="S39" s="671"/>
      <c r="T39" s="671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</row>
    <row r="40" spans="1:43" ht="15">
      <c r="F40" s="44" t="s">
        <v>170</v>
      </c>
      <c r="G40" s="519">
        <f>V10+V11+V12+V14+V17+V19+V22+V24+V25+V29+V36</f>
        <v>109</v>
      </c>
      <c r="N40" s="671"/>
      <c r="O40" s="671"/>
      <c r="P40" s="671"/>
      <c r="Q40" s="671"/>
      <c r="R40" s="161" t="s">
        <v>172</v>
      </c>
      <c r="S40" s="230">
        <v>80</v>
      </c>
      <c r="T40" s="671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</row>
    <row r="41" spans="1:43" ht="30">
      <c r="F41" s="44" t="s">
        <v>117</v>
      </c>
      <c r="G41" s="1"/>
      <c r="N41" s="671"/>
      <c r="O41" s="671"/>
      <c r="P41" s="671"/>
      <c r="Q41" s="671"/>
      <c r="R41" s="161" t="s">
        <v>175</v>
      </c>
      <c r="S41" s="230">
        <v>29</v>
      </c>
      <c r="T41" s="671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</row>
    <row r="42" spans="1:43" ht="15">
      <c r="F42" s="44" t="s">
        <v>230</v>
      </c>
      <c r="G42" s="1"/>
      <c r="N42" s="671"/>
      <c r="O42" s="671"/>
      <c r="P42" s="671"/>
      <c r="Q42" s="671"/>
      <c r="R42" s="161" t="s">
        <v>102</v>
      </c>
      <c r="S42" s="1"/>
      <c r="T42" s="671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</row>
    <row r="43" spans="1:43" ht="15">
      <c r="F43" s="44" t="s">
        <v>80</v>
      </c>
      <c r="G43" s="519">
        <f>V16+V28</f>
        <v>17</v>
      </c>
      <c r="N43" s="671"/>
      <c r="O43" s="671"/>
      <c r="P43" s="671"/>
      <c r="Q43" s="671"/>
      <c r="R43" s="161" t="s">
        <v>215</v>
      </c>
      <c r="S43" s="230">
        <v>10</v>
      </c>
      <c r="T43" s="671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</row>
    <row r="44" spans="1:43" ht="15">
      <c r="F44" s="44" t="s">
        <v>61</v>
      </c>
      <c r="G44" s="1"/>
      <c r="N44" s="671"/>
      <c r="O44" s="671"/>
      <c r="P44" s="671"/>
      <c r="Q44" s="671"/>
      <c r="R44" s="161" t="s">
        <v>105</v>
      </c>
      <c r="S44" s="1"/>
      <c r="T44" s="671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</row>
    <row r="45" spans="1:43" ht="15">
      <c r="F45" s="44" t="s">
        <v>214</v>
      </c>
      <c r="G45" s="519">
        <f>V15+V23</f>
        <v>10</v>
      </c>
      <c r="N45" s="671"/>
      <c r="O45" s="671"/>
      <c r="P45" s="671"/>
      <c r="Q45" s="671"/>
      <c r="R45" s="161" t="s">
        <v>69</v>
      </c>
      <c r="S45" s="1"/>
      <c r="T45" s="671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</row>
    <row r="46" spans="1:43" ht="15">
      <c r="F46" s="44" t="s">
        <v>304</v>
      </c>
      <c r="G46" s="1"/>
      <c r="N46" s="671"/>
      <c r="O46" s="671"/>
      <c r="P46" s="671"/>
      <c r="Q46" s="671"/>
      <c r="R46" s="161" t="s">
        <v>70</v>
      </c>
      <c r="S46" s="1"/>
      <c r="T46" s="671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</row>
    <row r="47" spans="1:43" ht="15">
      <c r="F47" s="45" t="s">
        <v>60</v>
      </c>
      <c r="G47" s="1"/>
      <c r="N47" s="671"/>
      <c r="O47" s="671"/>
      <c r="P47" s="671"/>
      <c r="Q47" s="671"/>
      <c r="R47" s="161" t="s">
        <v>103</v>
      </c>
      <c r="S47" s="230">
        <v>17</v>
      </c>
      <c r="T47" s="671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</row>
    <row r="48" spans="1:43" ht="15">
      <c r="F48" s="44" t="s">
        <v>98</v>
      </c>
      <c r="G48" s="1"/>
      <c r="N48" s="671"/>
      <c r="O48" s="671"/>
      <c r="P48" s="671"/>
      <c r="Q48" s="671"/>
      <c r="R48" s="163" t="s">
        <v>149</v>
      </c>
      <c r="S48" s="1"/>
      <c r="T48" s="671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</row>
    <row r="49" spans="6:43" ht="15">
      <c r="F49" s="44" t="s">
        <v>237</v>
      </c>
      <c r="G49" s="1"/>
      <c r="N49" s="671"/>
      <c r="O49" s="671"/>
      <c r="P49" s="671"/>
      <c r="Q49" s="671"/>
      <c r="R49" s="161" t="s">
        <v>68</v>
      </c>
      <c r="S49" s="1"/>
      <c r="T49" s="671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</row>
    <row r="50" spans="6:43" ht="14.25">
      <c r="N50" s="671"/>
      <c r="O50" s="671"/>
      <c r="P50" s="671"/>
      <c r="Q50" s="671"/>
      <c r="R50" s="161" t="s">
        <v>104</v>
      </c>
      <c r="S50" s="1"/>
      <c r="T50" s="671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</row>
    <row r="51" spans="6:43">
      <c r="N51" s="671"/>
      <c r="O51" s="671"/>
      <c r="P51" s="671"/>
      <c r="Q51" s="671"/>
      <c r="R51" s="1" t="s">
        <v>199</v>
      </c>
      <c r="S51" s="1"/>
      <c r="T51" s="671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</row>
    <row r="52" spans="6:43">
      <c r="R52" s="1" t="s">
        <v>257</v>
      </c>
      <c r="S52" s="1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</row>
    <row r="53" spans="6:43"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</row>
    <row r="54" spans="6:43"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</row>
    <row r="55" spans="6:43"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</row>
    <row r="56" spans="6:43"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</row>
    <row r="57" spans="6:43"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</row>
    <row r="58" spans="6:43"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</row>
    <row r="59" spans="6:43"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</row>
    <row r="60" spans="6:43"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</row>
    <row r="61" spans="6:43"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</row>
    <row r="62" spans="6:43"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</row>
    <row r="63" spans="6:43"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</row>
    <row r="64" spans="6:43"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</row>
    <row r="65" spans="26:43"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</row>
    <row r="66" spans="26:43"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</row>
    <row r="67" spans="26:43"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</row>
    <row r="68" spans="26:43"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</row>
    <row r="69" spans="26:43"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</row>
    <row r="70" spans="26:43"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</row>
    <row r="71" spans="26:43"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</row>
    <row r="72" spans="26:43"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</row>
    <row r="73" spans="26:43"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</row>
    <row r="74" spans="26:43"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</row>
    <row r="75" spans="26:43"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</row>
    <row r="76" spans="26:43"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208"/>
    </row>
    <row r="77" spans="26:43"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208"/>
      <c r="AO77" s="208"/>
      <c r="AP77" s="208"/>
      <c r="AQ77" s="208"/>
    </row>
    <row r="78" spans="26:43"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</row>
    <row r="79" spans="26:43"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</row>
    <row r="80" spans="26:43"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</row>
    <row r="81" spans="26:43"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</row>
    <row r="82" spans="26:43"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</row>
    <row r="83" spans="26:43"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</row>
    <row r="84" spans="26:43"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</row>
    <row r="85" spans="26:43"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</row>
    <row r="86" spans="26:43"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</row>
    <row r="87" spans="26:43"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</row>
    <row r="88" spans="26:43"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</row>
    <row r="89" spans="26:43"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</row>
    <row r="90" spans="26:43"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</row>
    <row r="91" spans="26:43"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</row>
    <row r="92" spans="26:43"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</row>
    <row r="93" spans="26:43"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</row>
    <row r="94" spans="26:43"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</row>
    <row r="95" spans="26:43"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</row>
    <row r="96" spans="26:43"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</row>
  </sheetData>
  <mergeCells count="21">
    <mergeCell ref="A3:A4"/>
    <mergeCell ref="K3:K4"/>
    <mergeCell ref="W3:W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  <mergeCell ref="L3:L4"/>
    <mergeCell ref="M3:P3"/>
    <mergeCell ref="Q3:Q4"/>
    <mergeCell ref="R3:R4"/>
    <mergeCell ref="V3:V4"/>
    <mergeCell ref="S3:S4"/>
    <mergeCell ref="U3:U4"/>
    <mergeCell ref="X3:X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2"/>
  <sheetViews>
    <sheetView workbookViewId="0">
      <selection activeCell="F14" sqref="F14"/>
    </sheetView>
  </sheetViews>
  <sheetFormatPr defaultRowHeight="12.75"/>
  <cols>
    <col min="1" max="1" width="28" customWidth="1"/>
    <col min="8" max="8" width="28.42578125" customWidth="1"/>
    <col min="9" max="9" width="13" customWidth="1"/>
    <col min="10" max="10" width="42.5703125" customWidth="1"/>
    <col min="12" max="12" width="40.28515625" customWidth="1"/>
    <col min="14" max="14" width="45.140625" customWidth="1"/>
  </cols>
  <sheetData>
    <row r="1" spans="1:16" ht="13.5" thickBot="1">
      <c r="A1" s="40" t="s">
        <v>19</v>
      </c>
      <c r="B1" s="41" t="s">
        <v>16</v>
      </c>
      <c r="C1" s="42" t="s">
        <v>8</v>
      </c>
      <c r="G1" s="739"/>
      <c r="H1" s="739"/>
      <c r="I1" s="739"/>
      <c r="J1" s="739"/>
      <c r="K1" s="739"/>
      <c r="L1" s="739"/>
      <c r="M1" s="739"/>
      <c r="N1" s="739"/>
      <c r="O1" s="739"/>
      <c r="P1" s="739"/>
    </row>
    <row r="2" spans="1:16" ht="15">
      <c r="A2" s="752" t="s">
        <v>170</v>
      </c>
      <c r="B2" s="767">
        <v>232</v>
      </c>
      <c r="C2" s="749">
        <v>1</v>
      </c>
      <c r="G2" s="739"/>
      <c r="H2" s="679"/>
      <c r="I2" s="739"/>
      <c r="J2" s="728"/>
      <c r="K2" s="739"/>
      <c r="L2" s="739"/>
      <c r="M2" s="739"/>
      <c r="N2" s="753"/>
      <c r="O2" s="739"/>
      <c r="P2" s="739"/>
    </row>
    <row r="3" spans="1:16" ht="15">
      <c r="A3" s="752" t="s">
        <v>76</v>
      </c>
      <c r="B3" s="766">
        <v>131</v>
      </c>
      <c r="C3" s="749">
        <v>2</v>
      </c>
      <c r="G3" s="739"/>
      <c r="H3" s="739"/>
      <c r="I3" s="739"/>
      <c r="J3" s="739"/>
      <c r="K3" s="739"/>
      <c r="L3" s="739"/>
      <c r="M3" s="739"/>
      <c r="N3" s="739"/>
      <c r="O3" s="739"/>
      <c r="P3" s="739"/>
    </row>
    <row r="4" spans="1:16" ht="15">
      <c r="A4" s="752" t="s">
        <v>61</v>
      </c>
      <c r="B4" s="767">
        <v>86</v>
      </c>
      <c r="C4" s="749">
        <v>3</v>
      </c>
      <c r="G4" s="739"/>
      <c r="H4" s="753"/>
      <c r="I4" s="739"/>
      <c r="J4" s="728"/>
      <c r="K4" s="739"/>
      <c r="L4" s="739"/>
      <c r="M4" s="739"/>
      <c r="N4" s="739"/>
      <c r="O4" s="739"/>
      <c r="P4" s="739"/>
    </row>
    <row r="5" spans="1:16" ht="15">
      <c r="A5" s="752" t="s">
        <v>117</v>
      </c>
      <c r="B5" s="767">
        <v>75</v>
      </c>
      <c r="C5" s="749">
        <v>4</v>
      </c>
      <c r="G5" s="739"/>
      <c r="H5" s="679"/>
      <c r="I5" s="739"/>
      <c r="J5" s="728"/>
      <c r="K5" s="739"/>
      <c r="L5" s="739"/>
      <c r="M5" s="739"/>
      <c r="N5" s="753"/>
      <c r="O5" s="739"/>
      <c r="P5" s="739"/>
    </row>
    <row r="6" spans="1:16" ht="15">
      <c r="A6" s="752" t="s">
        <v>98</v>
      </c>
      <c r="B6" s="767">
        <v>61</v>
      </c>
      <c r="C6" s="749">
        <v>5</v>
      </c>
      <c r="G6" s="739"/>
      <c r="H6" s="753"/>
      <c r="I6" s="739"/>
      <c r="J6" s="728"/>
      <c r="K6" s="739"/>
      <c r="L6" s="739"/>
      <c r="M6" s="739"/>
      <c r="N6" s="753"/>
      <c r="O6" s="739"/>
      <c r="P6" s="739"/>
    </row>
    <row r="7" spans="1:16" ht="15">
      <c r="A7" s="752" t="s">
        <v>230</v>
      </c>
      <c r="B7" s="767">
        <v>60</v>
      </c>
      <c r="C7" s="749">
        <v>6</v>
      </c>
      <c r="G7" s="739"/>
      <c r="H7" s="739"/>
      <c r="I7" s="739"/>
      <c r="J7" s="728"/>
      <c r="K7" s="739"/>
      <c r="L7" s="739"/>
      <c r="M7" s="739"/>
      <c r="N7" s="739"/>
      <c r="O7" s="739"/>
      <c r="P7" s="739"/>
    </row>
    <row r="8" spans="1:16" ht="15">
      <c r="A8" s="752" t="s">
        <v>80</v>
      </c>
      <c r="B8" s="767">
        <v>58</v>
      </c>
      <c r="C8" s="749">
        <v>7</v>
      </c>
      <c r="G8" s="739"/>
      <c r="H8" s="739"/>
      <c r="I8" s="739"/>
      <c r="J8" s="739"/>
      <c r="K8" s="739"/>
      <c r="L8" s="739"/>
      <c r="M8" s="739"/>
      <c r="N8" s="739"/>
      <c r="O8" s="739"/>
      <c r="P8" s="739"/>
    </row>
    <row r="9" spans="1:16" ht="15">
      <c r="A9" s="768" t="s">
        <v>60</v>
      </c>
      <c r="B9" s="767">
        <v>56</v>
      </c>
      <c r="C9" s="749">
        <v>8</v>
      </c>
      <c r="G9" s="739"/>
      <c r="H9" s="753"/>
      <c r="I9" s="739"/>
      <c r="J9" s="728"/>
      <c r="K9" s="739"/>
      <c r="L9" s="739"/>
      <c r="M9" s="739"/>
      <c r="N9" s="753"/>
      <c r="O9" s="739"/>
      <c r="P9" s="739"/>
    </row>
    <row r="10" spans="1:16" ht="15">
      <c r="A10" s="752" t="s">
        <v>214</v>
      </c>
      <c r="B10" s="767">
        <v>30</v>
      </c>
      <c r="C10" s="749">
        <v>9</v>
      </c>
      <c r="G10" s="739"/>
      <c r="H10" s="754"/>
      <c r="I10" s="739"/>
      <c r="J10" s="728"/>
      <c r="K10" s="739"/>
      <c r="L10" s="739"/>
      <c r="M10" s="739"/>
      <c r="N10" s="753"/>
      <c r="O10" s="739"/>
      <c r="P10" s="739"/>
    </row>
    <row r="11" spans="1:16" ht="15">
      <c r="A11" s="752" t="s">
        <v>304</v>
      </c>
      <c r="B11" s="767">
        <v>21</v>
      </c>
      <c r="C11" s="749">
        <v>10</v>
      </c>
      <c r="G11" s="739"/>
      <c r="H11" s="753"/>
      <c r="I11" s="739"/>
      <c r="J11" s="728"/>
      <c r="K11" s="739"/>
      <c r="L11" s="739"/>
      <c r="M11" s="739"/>
      <c r="N11" s="753"/>
      <c r="O11" s="739"/>
      <c r="P11" s="739"/>
    </row>
    <row r="12" spans="1:16" ht="15.75" thickBot="1">
      <c r="A12" s="769" t="s">
        <v>237</v>
      </c>
      <c r="B12" s="770">
        <v>14</v>
      </c>
      <c r="C12" s="750">
        <v>11</v>
      </c>
      <c r="G12" s="739"/>
      <c r="H12" s="679"/>
      <c r="I12" s="739"/>
      <c r="J12" s="739"/>
      <c r="K12" s="739"/>
      <c r="L12" s="739"/>
      <c r="M12" s="739"/>
      <c r="N12" s="754"/>
      <c r="O12" s="739"/>
      <c r="P12" s="739"/>
    </row>
    <row r="13" spans="1:16" ht="15">
      <c r="A13" s="34"/>
      <c r="B13" s="39"/>
      <c r="C13" s="39"/>
      <c r="G13" s="739"/>
      <c r="H13" s="753"/>
      <c r="I13" s="739"/>
      <c r="J13" s="739"/>
      <c r="K13" s="739"/>
      <c r="L13" s="739"/>
      <c r="M13" s="739"/>
      <c r="N13" s="753"/>
      <c r="O13" s="739"/>
      <c r="P13" s="739"/>
    </row>
    <row r="14" spans="1:16" ht="15">
      <c r="A14" s="1"/>
      <c r="B14" s="38"/>
      <c r="C14" s="38"/>
      <c r="G14" s="739"/>
      <c r="H14" s="753"/>
      <c r="I14" s="739"/>
      <c r="J14" s="679"/>
      <c r="K14" s="739"/>
      <c r="L14" s="739"/>
      <c r="M14" s="739"/>
      <c r="N14" s="753"/>
      <c r="O14" s="739"/>
      <c r="P14" s="739"/>
    </row>
    <row r="15" spans="1:16" ht="15">
      <c r="A15" s="1"/>
      <c r="B15" s="38"/>
      <c r="C15" s="38"/>
      <c r="G15" s="739"/>
      <c r="H15" s="753"/>
      <c r="I15" s="739"/>
      <c r="J15" s="679"/>
      <c r="K15" s="739"/>
      <c r="L15" s="679"/>
      <c r="M15" s="739"/>
      <c r="N15" s="753"/>
      <c r="O15" s="739"/>
      <c r="P15" s="739"/>
    </row>
    <row r="16" spans="1:16" ht="15">
      <c r="A16" s="1"/>
      <c r="B16" s="38"/>
      <c r="C16" s="38"/>
      <c r="G16" s="739"/>
      <c r="H16" s="679"/>
      <c r="I16" s="739"/>
      <c r="J16" s="679"/>
      <c r="K16" s="739"/>
      <c r="L16" s="753"/>
      <c r="M16" s="739"/>
      <c r="N16" s="739"/>
      <c r="O16" s="739"/>
      <c r="P16" s="739"/>
    </row>
    <row r="17" spans="1:16" ht="15">
      <c r="A17" s="1"/>
      <c r="B17" s="38"/>
      <c r="C17" s="38"/>
      <c r="G17" s="739"/>
      <c r="H17" s="754"/>
      <c r="I17" s="739"/>
      <c r="J17" s="679"/>
      <c r="K17" s="739"/>
      <c r="L17" s="753"/>
      <c r="M17" s="739"/>
      <c r="N17" s="754"/>
      <c r="O17" s="739"/>
      <c r="P17" s="739"/>
    </row>
    <row r="18" spans="1:16" ht="15">
      <c r="A18" s="1"/>
      <c r="B18" s="38"/>
      <c r="C18" s="38"/>
      <c r="G18" s="739"/>
      <c r="H18" s="739"/>
      <c r="I18" s="739"/>
      <c r="J18" s="679"/>
      <c r="K18" s="739"/>
      <c r="L18" s="679"/>
      <c r="M18" s="739"/>
      <c r="N18" s="753"/>
      <c r="O18" s="739"/>
      <c r="P18" s="739"/>
    </row>
    <row r="19" spans="1:16" ht="15">
      <c r="A19" s="1"/>
      <c r="B19" s="38"/>
      <c r="C19" s="38"/>
      <c r="G19" s="739"/>
      <c r="H19" s="739"/>
      <c r="I19" s="739"/>
      <c r="J19" s="679"/>
      <c r="K19" s="739"/>
      <c r="L19" s="679"/>
      <c r="M19" s="739"/>
      <c r="N19" s="753"/>
      <c r="O19" s="739"/>
      <c r="P19" s="739"/>
    </row>
    <row r="20" spans="1:16" ht="15">
      <c r="A20" s="1"/>
      <c r="B20" s="38"/>
      <c r="C20" s="38"/>
      <c r="G20" s="739"/>
      <c r="H20" s="739"/>
      <c r="I20" s="739"/>
      <c r="J20" s="679"/>
      <c r="K20" s="739"/>
      <c r="L20" s="753"/>
      <c r="M20" s="739"/>
      <c r="N20" s="739"/>
      <c r="O20" s="739"/>
      <c r="P20" s="739"/>
    </row>
    <row r="21" spans="1:16">
      <c r="A21" s="1"/>
      <c r="B21" s="38"/>
      <c r="C21" s="38"/>
      <c r="G21" s="739"/>
      <c r="H21" s="739"/>
      <c r="I21" s="739"/>
      <c r="J21" s="679"/>
      <c r="K21" s="739"/>
      <c r="L21" s="739"/>
      <c r="M21" s="739"/>
      <c r="N21" s="739"/>
      <c r="O21" s="739"/>
      <c r="P21" s="739"/>
    </row>
    <row r="22" spans="1:16" ht="15">
      <c r="A22" s="1"/>
      <c r="B22" s="38"/>
      <c r="C22" s="38"/>
      <c r="G22" s="739"/>
      <c r="H22" s="739"/>
      <c r="I22" s="739"/>
      <c r="J22" s="679"/>
      <c r="K22" s="739"/>
      <c r="L22" s="753"/>
      <c r="M22" s="739"/>
      <c r="N22" s="739"/>
      <c r="O22" s="739"/>
      <c r="P22" s="739"/>
    </row>
    <row r="23" spans="1:16">
      <c r="A23" s="1"/>
      <c r="B23" s="38"/>
      <c r="C23" s="38"/>
      <c r="G23" s="739"/>
      <c r="H23" s="739"/>
      <c r="I23" s="739"/>
      <c r="J23" s="679"/>
      <c r="K23" s="739"/>
      <c r="L23" s="739"/>
      <c r="M23" s="739"/>
      <c r="N23" s="739"/>
      <c r="O23" s="739"/>
      <c r="P23" s="739"/>
    </row>
    <row r="24" spans="1:16">
      <c r="A24" s="1"/>
      <c r="B24" s="38"/>
      <c r="C24" s="38"/>
      <c r="G24" s="739"/>
      <c r="H24" s="739"/>
      <c r="I24" s="739"/>
      <c r="J24" s="679"/>
      <c r="K24" s="739"/>
      <c r="L24" s="679"/>
      <c r="M24" s="739"/>
      <c r="N24" s="739"/>
      <c r="O24" s="739"/>
      <c r="P24" s="739"/>
    </row>
    <row r="25" spans="1:16" ht="15">
      <c r="A25" s="1"/>
      <c r="B25" s="38"/>
      <c r="C25" s="38"/>
      <c r="G25" s="739"/>
      <c r="H25" s="739"/>
      <c r="I25" s="739"/>
      <c r="J25" s="679"/>
      <c r="K25" s="739"/>
      <c r="L25" s="753"/>
      <c r="M25" s="739"/>
      <c r="N25" s="739"/>
      <c r="O25" s="739"/>
      <c r="P25" s="739"/>
    </row>
    <row r="26" spans="1:16" ht="15">
      <c r="A26" s="1"/>
      <c r="B26" s="38"/>
      <c r="C26" s="38"/>
      <c r="G26" s="739"/>
      <c r="H26" s="739"/>
      <c r="I26" s="739"/>
      <c r="J26" s="679"/>
      <c r="K26" s="739"/>
      <c r="L26" s="753"/>
      <c r="M26" s="739"/>
      <c r="N26" s="739"/>
      <c r="O26" s="739"/>
      <c r="P26" s="739"/>
    </row>
    <row r="27" spans="1:16">
      <c r="A27" s="1"/>
      <c r="B27" s="38"/>
      <c r="C27" s="38"/>
      <c r="G27" s="739"/>
      <c r="H27" s="739"/>
      <c r="I27" s="739"/>
      <c r="J27" s="679"/>
      <c r="K27" s="739"/>
      <c r="L27" s="739"/>
      <c r="M27" s="739"/>
      <c r="N27" s="739"/>
      <c r="O27" s="739"/>
      <c r="P27" s="739"/>
    </row>
    <row r="28" spans="1:16" ht="15">
      <c r="A28" s="1"/>
      <c r="B28" s="38"/>
      <c r="C28" s="38"/>
      <c r="G28" s="739"/>
      <c r="H28" s="739"/>
      <c r="I28" s="739"/>
      <c r="J28" s="679"/>
      <c r="K28" s="739"/>
      <c r="L28" s="753"/>
      <c r="M28" s="739"/>
      <c r="N28" s="739"/>
      <c r="O28" s="739"/>
      <c r="P28" s="739"/>
    </row>
    <row r="29" spans="1:16" ht="15">
      <c r="A29" s="1"/>
      <c r="B29" s="38"/>
      <c r="C29" s="38"/>
      <c r="G29" s="739"/>
      <c r="H29" s="739"/>
      <c r="I29" s="739"/>
      <c r="J29" s="679"/>
      <c r="K29" s="739"/>
      <c r="L29" s="753"/>
      <c r="M29" s="739"/>
      <c r="N29" s="739"/>
      <c r="O29" s="739"/>
      <c r="P29" s="739"/>
    </row>
    <row r="30" spans="1:16" ht="15">
      <c r="A30" s="1"/>
      <c r="B30" s="38"/>
      <c r="C30" s="38"/>
      <c r="G30" s="739"/>
      <c r="H30" s="739"/>
      <c r="I30" s="739"/>
      <c r="J30" s="679"/>
      <c r="K30" s="739"/>
      <c r="L30" s="753"/>
      <c r="M30" s="739"/>
      <c r="N30" s="739"/>
      <c r="O30" s="739"/>
      <c r="P30" s="739"/>
    </row>
    <row r="31" spans="1:16" ht="15">
      <c r="A31" s="1"/>
      <c r="B31" s="38"/>
      <c r="C31" s="38"/>
      <c r="G31" s="739"/>
      <c r="H31" s="739"/>
      <c r="I31" s="739"/>
      <c r="J31" s="739"/>
      <c r="K31" s="739"/>
      <c r="L31" s="753"/>
      <c r="M31" s="739"/>
      <c r="N31" s="739"/>
      <c r="O31" s="739"/>
      <c r="P31" s="739"/>
    </row>
    <row r="32" spans="1:16" ht="15">
      <c r="A32" s="1"/>
      <c r="B32" s="38"/>
      <c r="C32" s="38"/>
      <c r="G32" s="739"/>
      <c r="H32" s="739"/>
      <c r="I32" s="739"/>
      <c r="J32" s="739"/>
      <c r="K32" s="739"/>
      <c r="L32" s="753"/>
      <c r="M32" s="739"/>
      <c r="N32" s="739"/>
      <c r="O32" s="739"/>
      <c r="P32" s="739"/>
    </row>
    <row r="33" spans="1:16">
      <c r="A33" s="1"/>
      <c r="B33" s="38"/>
      <c r="C33" s="38"/>
      <c r="G33" s="739"/>
      <c r="H33" s="739"/>
      <c r="I33" s="739"/>
      <c r="J33" s="739"/>
      <c r="K33" s="739"/>
      <c r="L33" s="679"/>
      <c r="M33" s="739"/>
      <c r="N33" s="739"/>
      <c r="O33" s="739"/>
      <c r="P33" s="739"/>
    </row>
    <row r="34" spans="1:16" ht="15">
      <c r="A34" s="1"/>
      <c r="B34" s="38"/>
      <c r="C34" s="38"/>
      <c r="G34" s="739"/>
      <c r="H34" s="739"/>
      <c r="I34" s="739"/>
      <c r="J34" s="739"/>
      <c r="K34" s="739"/>
      <c r="L34" s="753"/>
      <c r="M34" s="739"/>
      <c r="N34" s="739"/>
      <c r="O34" s="739"/>
      <c r="P34" s="739"/>
    </row>
    <row r="35" spans="1:16" ht="15">
      <c r="A35" s="1"/>
      <c r="B35" s="38"/>
      <c r="C35" s="38"/>
      <c r="G35" s="739"/>
      <c r="H35" s="739"/>
      <c r="I35" s="739"/>
      <c r="J35" s="739"/>
      <c r="K35" s="739"/>
      <c r="L35" s="753"/>
      <c r="M35" s="739"/>
      <c r="N35" s="739"/>
      <c r="O35" s="739"/>
      <c r="P35" s="739"/>
    </row>
    <row r="36" spans="1:16" ht="15">
      <c r="A36" s="1"/>
      <c r="B36" s="38"/>
      <c r="C36" s="38"/>
      <c r="G36" s="739"/>
      <c r="H36" s="739"/>
      <c r="I36" s="739"/>
      <c r="J36" s="739"/>
      <c r="K36" s="739"/>
      <c r="L36" s="753"/>
      <c r="M36" s="739"/>
      <c r="N36" s="739"/>
      <c r="O36" s="739"/>
      <c r="P36" s="739"/>
    </row>
    <row r="37" spans="1:16">
      <c r="A37" s="1"/>
      <c r="B37" s="38"/>
      <c r="C37" s="38"/>
      <c r="G37" s="739"/>
      <c r="H37" s="739"/>
      <c r="I37" s="739"/>
      <c r="J37" s="739"/>
      <c r="K37" s="739"/>
      <c r="L37" s="679"/>
      <c r="M37" s="739"/>
      <c r="N37" s="739"/>
      <c r="O37" s="739"/>
      <c r="P37" s="739"/>
    </row>
    <row r="38" spans="1:16">
      <c r="A38" s="1"/>
      <c r="B38" s="38"/>
      <c r="C38" s="38"/>
      <c r="G38" s="739"/>
      <c r="H38" s="739"/>
      <c r="I38" s="739"/>
      <c r="J38" s="739"/>
      <c r="K38" s="739"/>
      <c r="L38" s="679"/>
      <c r="M38" s="739"/>
      <c r="N38" s="739"/>
      <c r="O38" s="739"/>
      <c r="P38" s="739"/>
    </row>
    <row r="39" spans="1:16">
      <c r="A39" s="1"/>
      <c r="B39" s="38"/>
      <c r="C39" s="38"/>
      <c r="G39" s="739"/>
      <c r="H39" s="739"/>
      <c r="I39" s="739"/>
      <c r="J39" s="739"/>
      <c r="K39" s="739"/>
      <c r="L39" s="679"/>
      <c r="M39" s="739"/>
      <c r="N39" s="739"/>
      <c r="O39" s="739"/>
      <c r="P39" s="739"/>
    </row>
    <row r="40" spans="1:16">
      <c r="A40" s="1"/>
      <c r="B40" s="38"/>
      <c r="C40" s="38"/>
      <c r="G40" s="739"/>
      <c r="H40" s="739"/>
      <c r="I40" s="739"/>
      <c r="J40" s="739"/>
      <c r="K40" s="739"/>
      <c r="L40" s="679"/>
      <c r="M40" s="739"/>
      <c r="N40" s="739"/>
      <c r="O40" s="739"/>
      <c r="P40" s="739"/>
    </row>
    <row r="41" spans="1:16">
      <c r="A41" s="1"/>
      <c r="B41" s="38"/>
      <c r="C41" s="38"/>
      <c r="G41" s="739"/>
      <c r="H41" s="739"/>
      <c r="I41" s="739"/>
      <c r="J41" s="739"/>
      <c r="K41" s="739"/>
      <c r="L41" s="739"/>
      <c r="M41" s="739"/>
      <c r="N41" s="739"/>
      <c r="O41" s="739"/>
      <c r="P41" s="739"/>
    </row>
    <row r="42" spans="1:16">
      <c r="A42" s="1"/>
      <c r="B42" s="38"/>
      <c r="C42" s="38"/>
      <c r="G42" s="739"/>
      <c r="H42" s="739"/>
      <c r="I42" s="739"/>
      <c r="J42" s="739"/>
      <c r="K42" s="739"/>
      <c r="L42" s="739"/>
      <c r="M42" s="739"/>
      <c r="N42" s="739"/>
      <c r="O42" s="739"/>
      <c r="P42" s="739"/>
    </row>
    <row r="43" spans="1:16">
      <c r="A43" s="1"/>
      <c r="B43" s="38"/>
      <c r="C43" s="38"/>
      <c r="G43" s="739"/>
      <c r="H43" s="739"/>
      <c r="I43" s="739"/>
      <c r="J43" s="739"/>
      <c r="K43" s="739"/>
      <c r="L43" s="739"/>
      <c r="M43" s="739"/>
      <c r="N43" s="739"/>
      <c r="O43" s="739"/>
      <c r="P43" s="739"/>
    </row>
    <row r="44" spans="1:16">
      <c r="A44" s="1"/>
      <c r="B44" s="38"/>
      <c r="C44" s="38"/>
      <c r="G44" s="739"/>
      <c r="H44" s="739"/>
      <c r="I44" s="739"/>
      <c r="J44" s="739"/>
      <c r="K44" s="739"/>
      <c r="L44" s="739"/>
      <c r="M44" s="739"/>
      <c r="N44" s="739"/>
      <c r="O44" s="739"/>
      <c r="P44" s="739"/>
    </row>
    <row r="45" spans="1:16">
      <c r="A45" s="1"/>
      <c r="B45" s="38"/>
      <c r="C45" s="38"/>
      <c r="G45" s="739"/>
      <c r="H45" s="739"/>
      <c r="I45" s="739"/>
      <c r="J45" s="739"/>
      <c r="K45" s="739"/>
      <c r="L45" s="739"/>
      <c r="M45" s="739"/>
      <c r="N45" s="739"/>
      <c r="O45" s="739"/>
      <c r="P45" s="739"/>
    </row>
    <row r="46" spans="1:16">
      <c r="A46" s="1"/>
      <c r="B46" s="38"/>
      <c r="C46" s="38"/>
      <c r="G46" s="739"/>
      <c r="H46" s="739"/>
      <c r="I46" s="739"/>
      <c r="J46" s="739"/>
      <c r="K46" s="739"/>
      <c r="L46" s="739"/>
      <c r="M46" s="739"/>
      <c r="N46" s="739"/>
      <c r="O46" s="739"/>
      <c r="P46" s="739"/>
    </row>
    <row r="47" spans="1:16">
      <c r="A47" s="1"/>
      <c r="B47" s="38"/>
      <c r="C47" s="38"/>
      <c r="G47" s="739"/>
      <c r="H47" s="739"/>
      <c r="I47" s="739"/>
      <c r="J47" s="739"/>
      <c r="K47" s="739"/>
      <c r="L47" s="739"/>
      <c r="M47" s="739"/>
      <c r="N47" s="739"/>
      <c r="O47" s="739"/>
      <c r="P47" s="739"/>
    </row>
    <row r="48" spans="1:16">
      <c r="A48" s="1"/>
      <c r="B48" s="38"/>
      <c r="C48" s="38"/>
      <c r="G48" s="739"/>
      <c r="H48" s="739"/>
      <c r="I48" s="739"/>
      <c r="J48" s="739"/>
      <c r="K48" s="739"/>
      <c r="L48" s="739"/>
      <c r="M48" s="739"/>
      <c r="N48" s="739"/>
      <c r="O48" s="739"/>
      <c r="P48" s="739"/>
    </row>
    <row r="49" spans="1:16">
      <c r="A49" s="1"/>
      <c r="B49" s="38"/>
      <c r="C49" s="38"/>
      <c r="G49" s="739"/>
      <c r="H49" s="739"/>
      <c r="I49" s="739"/>
      <c r="J49" s="739"/>
      <c r="K49" s="739"/>
      <c r="L49" s="739"/>
      <c r="M49" s="739"/>
      <c r="N49" s="739"/>
      <c r="O49" s="739"/>
      <c r="P49" s="739"/>
    </row>
    <row r="50" spans="1:16">
      <c r="A50" s="1"/>
      <c r="B50" s="38"/>
      <c r="C50" s="38"/>
      <c r="G50" s="739"/>
      <c r="H50" s="739"/>
      <c r="I50" s="739"/>
      <c r="J50" s="739"/>
      <c r="K50" s="739"/>
      <c r="L50" s="739"/>
      <c r="M50" s="739"/>
      <c r="N50" s="739"/>
      <c r="O50" s="739"/>
      <c r="P50" s="739"/>
    </row>
    <row r="51" spans="1:16">
      <c r="A51" s="1"/>
      <c r="B51" s="38"/>
      <c r="C51" s="38"/>
      <c r="G51" s="739"/>
      <c r="H51" s="739"/>
      <c r="I51" s="739"/>
      <c r="J51" s="739"/>
      <c r="K51" s="739"/>
      <c r="L51" s="739"/>
      <c r="M51" s="739"/>
      <c r="N51" s="739"/>
      <c r="O51" s="739"/>
      <c r="P51" s="739"/>
    </row>
    <row r="52" spans="1:16">
      <c r="A52" s="1"/>
      <c r="B52" s="38"/>
      <c r="C52" s="38"/>
      <c r="G52" s="739"/>
      <c r="H52" s="739"/>
      <c r="I52" s="739"/>
      <c r="J52" s="739"/>
      <c r="K52" s="739"/>
      <c r="L52" s="739"/>
      <c r="M52" s="739"/>
      <c r="N52" s="739"/>
      <c r="O52" s="739"/>
      <c r="P52" s="739"/>
    </row>
    <row r="53" spans="1:16">
      <c r="A53" s="1"/>
      <c r="B53" s="38"/>
      <c r="C53" s="38"/>
      <c r="G53" s="739"/>
      <c r="H53" s="739"/>
      <c r="I53" s="739"/>
      <c r="J53" s="739"/>
      <c r="K53" s="739"/>
      <c r="L53" s="739"/>
      <c r="M53" s="739"/>
      <c r="N53" s="739"/>
      <c r="O53" s="739"/>
      <c r="P53" s="739"/>
    </row>
    <row r="54" spans="1:16">
      <c r="A54" s="1"/>
      <c r="B54" s="38"/>
      <c r="C54" s="38"/>
      <c r="G54" s="739"/>
      <c r="H54" s="739"/>
      <c r="I54" s="739"/>
      <c r="J54" s="739"/>
      <c r="K54" s="739"/>
      <c r="L54" s="739"/>
      <c r="M54" s="739"/>
      <c r="N54" s="739"/>
      <c r="O54" s="739"/>
      <c r="P54" s="739"/>
    </row>
    <row r="55" spans="1:16">
      <c r="A55" s="1"/>
      <c r="B55" s="38"/>
      <c r="C55" s="38"/>
      <c r="G55" s="739"/>
      <c r="H55" s="739"/>
      <c r="I55" s="739"/>
      <c r="J55" s="739"/>
      <c r="K55" s="739"/>
      <c r="L55" s="739"/>
      <c r="M55" s="739"/>
      <c r="N55" s="739"/>
      <c r="O55" s="739"/>
      <c r="P55" s="739"/>
    </row>
    <row r="56" spans="1:16">
      <c r="A56" s="1"/>
      <c r="B56" s="38"/>
      <c r="C56" s="38"/>
      <c r="G56" s="739"/>
      <c r="H56" s="739"/>
      <c r="I56" s="739"/>
      <c r="J56" s="739"/>
      <c r="K56" s="739"/>
      <c r="L56" s="739"/>
      <c r="M56" s="739"/>
      <c r="N56" s="739"/>
      <c r="O56" s="739"/>
      <c r="P56" s="739"/>
    </row>
    <row r="57" spans="1:16">
      <c r="A57" s="1"/>
      <c r="B57" s="38"/>
      <c r="C57" s="38"/>
      <c r="G57" s="739"/>
      <c r="H57" s="739"/>
      <c r="I57" s="739"/>
      <c r="J57" s="739"/>
      <c r="K57" s="739"/>
      <c r="L57" s="739"/>
      <c r="M57" s="739"/>
      <c r="N57" s="739"/>
      <c r="O57" s="739"/>
      <c r="P57" s="739"/>
    </row>
    <row r="58" spans="1:16">
      <c r="A58" s="1"/>
      <c r="B58" s="38"/>
      <c r="C58" s="38"/>
      <c r="G58" s="739"/>
      <c r="H58" s="739"/>
      <c r="I58" s="739"/>
      <c r="J58" s="739"/>
      <c r="K58" s="739"/>
      <c r="L58" s="739"/>
      <c r="M58" s="739"/>
      <c r="N58" s="739"/>
      <c r="O58" s="739"/>
      <c r="P58" s="739"/>
    </row>
    <row r="59" spans="1:16">
      <c r="A59" s="1"/>
      <c r="B59" s="38"/>
      <c r="C59" s="38"/>
      <c r="G59" s="739"/>
      <c r="H59" s="739"/>
      <c r="I59" s="739"/>
      <c r="J59" s="739"/>
      <c r="K59" s="739"/>
      <c r="L59" s="739"/>
      <c r="M59" s="739"/>
      <c r="N59" s="739"/>
      <c r="O59" s="739"/>
      <c r="P59" s="739"/>
    </row>
    <row r="60" spans="1:16">
      <c r="A60" s="1"/>
      <c r="B60" s="38"/>
      <c r="C60" s="38"/>
      <c r="G60" s="739"/>
      <c r="H60" s="739"/>
      <c r="I60" s="739"/>
      <c r="J60" s="739"/>
      <c r="K60" s="739"/>
      <c r="L60" s="739"/>
      <c r="M60" s="739"/>
      <c r="N60" s="739"/>
      <c r="O60" s="739"/>
      <c r="P60" s="739"/>
    </row>
    <row r="61" spans="1:16">
      <c r="A61" s="1"/>
      <c r="B61" s="38"/>
      <c r="C61" s="38"/>
      <c r="G61" s="739"/>
      <c r="H61" s="739"/>
      <c r="I61" s="739"/>
      <c r="J61" s="739"/>
      <c r="K61" s="739"/>
      <c r="L61" s="739"/>
      <c r="M61" s="739"/>
      <c r="N61" s="739"/>
      <c r="O61" s="739"/>
      <c r="P61" s="739"/>
    </row>
    <row r="62" spans="1:16">
      <c r="A62" s="1"/>
      <c r="B62" s="38"/>
      <c r="C62" s="38"/>
      <c r="G62" s="739"/>
      <c r="H62" s="739"/>
      <c r="I62" s="739"/>
      <c r="J62" s="739"/>
      <c r="K62" s="739"/>
      <c r="L62" s="739"/>
      <c r="M62" s="739"/>
      <c r="N62" s="739"/>
      <c r="O62" s="739"/>
      <c r="P62" s="739"/>
    </row>
    <row r="63" spans="1:16">
      <c r="A63" s="1"/>
      <c r="B63" s="38"/>
      <c r="C63" s="38"/>
      <c r="G63" s="739"/>
      <c r="H63" s="739"/>
      <c r="I63" s="739"/>
      <c r="J63" s="739"/>
      <c r="K63" s="739"/>
      <c r="L63" s="739"/>
      <c r="M63" s="739"/>
      <c r="N63" s="739"/>
      <c r="O63" s="739"/>
      <c r="P63" s="739"/>
    </row>
    <row r="64" spans="1:16">
      <c r="A64" s="1"/>
      <c r="B64" s="38"/>
      <c r="C64" s="38"/>
      <c r="G64" s="739"/>
      <c r="H64" s="739"/>
      <c r="I64" s="739"/>
      <c r="J64" s="739"/>
      <c r="K64" s="739"/>
      <c r="L64" s="739"/>
      <c r="M64" s="739"/>
      <c r="N64" s="739"/>
      <c r="O64" s="739"/>
      <c r="P64" s="739"/>
    </row>
    <row r="65" spans="1:16">
      <c r="A65" s="1"/>
      <c r="B65" s="38"/>
      <c r="C65" s="38"/>
      <c r="G65" s="739"/>
      <c r="H65" s="739"/>
      <c r="I65" s="739"/>
      <c r="J65" s="739"/>
      <c r="K65" s="739"/>
      <c r="L65" s="739"/>
      <c r="M65" s="739"/>
      <c r="N65" s="739"/>
      <c r="O65" s="739"/>
      <c r="P65" s="739"/>
    </row>
    <row r="66" spans="1:16">
      <c r="A66" s="1"/>
      <c r="B66" s="38"/>
      <c r="C66" s="38"/>
      <c r="G66" s="739"/>
      <c r="H66" s="739"/>
      <c r="I66" s="739"/>
      <c r="J66" s="739"/>
      <c r="K66" s="739"/>
      <c r="L66" s="739"/>
      <c r="M66" s="739"/>
      <c r="N66" s="739"/>
      <c r="O66" s="739"/>
      <c r="P66" s="739"/>
    </row>
    <row r="67" spans="1:16">
      <c r="A67" s="1"/>
      <c r="B67" s="38"/>
      <c r="C67" s="38"/>
      <c r="G67" s="739"/>
      <c r="H67" s="739"/>
      <c r="I67" s="739"/>
      <c r="J67" s="739"/>
      <c r="K67" s="739"/>
      <c r="L67" s="739"/>
      <c r="M67" s="739"/>
      <c r="N67" s="739"/>
      <c r="O67" s="739"/>
      <c r="P67" s="739"/>
    </row>
    <row r="68" spans="1:16">
      <c r="A68" s="1"/>
      <c r="B68" s="38"/>
      <c r="C68" s="38"/>
      <c r="G68" s="739"/>
      <c r="H68" s="739"/>
      <c r="I68" s="739"/>
      <c r="J68" s="739"/>
      <c r="K68" s="739"/>
      <c r="L68" s="739"/>
      <c r="M68" s="739"/>
      <c r="N68" s="739"/>
      <c r="O68" s="739"/>
      <c r="P68" s="739"/>
    </row>
    <row r="69" spans="1:16">
      <c r="A69" s="1"/>
      <c r="B69" s="38"/>
      <c r="C69" s="38"/>
      <c r="G69" s="739"/>
      <c r="H69" s="739"/>
      <c r="I69" s="739"/>
      <c r="J69" s="739"/>
      <c r="K69" s="739"/>
      <c r="L69" s="739"/>
      <c r="M69" s="739"/>
      <c r="N69" s="739"/>
      <c r="O69" s="739"/>
      <c r="P69" s="739"/>
    </row>
    <row r="70" spans="1:16">
      <c r="A70" s="1"/>
      <c r="B70" s="38"/>
      <c r="C70" s="38"/>
      <c r="G70" s="739"/>
      <c r="H70" s="739"/>
      <c r="I70" s="739"/>
      <c r="J70" s="739"/>
      <c r="K70" s="739"/>
      <c r="L70" s="739"/>
      <c r="M70" s="739"/>
      <c r="N70" s="739"/>
      <c r="O70" s="739"/>
      <c r="P70" s="739"/>
    </row>
    <row r="71" spans="1:16">
      <c r="A71" s="1"/>
      <c r="B71" s="38"/>
      <c r="C71" s="38"/>
      <c r="G71" s="739"/>
      <c r="H71" s="739"/>
      <c r="I71" s="739"/>
      <c r="J71" s="739"/>
      <c r="K71" s="739"/>
      <c r="L71" s="739"/>
      <c r="M71" s="739"/>
      <c r="N71" s="739"/>
      <c r="O71" s="739"/>
      <c r="P71" s="739"/>
    </row>
    <row r="72" spans="1:16">
      <c r="A72" s="1"/>
      <c r="B72" s="38"/>
      <c r="C72" s="38"/>
      <c r="G72" s="739"/>
      <c r="H72" s="739"/>
      <c r="I72" s="739"/>
      <c r="J72" s="739"/>
      <c r="K72" s="739"/>
      <c r="L72" s="739"/>
      <c r="M72" s="739"/>
      <c r="N72" s="739"/>
      <c r="O72" s="739"/>
      <c r="P72" s="739"/>
    </row>
    <row r="73" spans="1:16">
      <c r="A73" s="1"/>
      <c r="B73" s="38"/>
      <c r="C73" s="38"/>
      <c r="G73" s="739"/>
      <c r="H73" s="739"/>
      <c r="I73" s="739"/>
      <c r="J73" s="739"/>
      <c r="K73" s="739"/>
      <c r="L73" s="739"/>
      <c r="M73" s="739"/>
      <c r="N73" s="739"/>
      <c r="O73" s="739"/>
      <c r="P73" s="739"/>
    </row>
    <row r="74" spans="1:16">
      <c r="A74" s="1"/>
      <c r="B74" s="38"/>
      <c r="C74" s="38"/>
      <c r="G74" s="739"/>
      <c r="H74" s="739"/>
      <c r="I74" s="739"/>
      <c r="J74" s="739"/>
      <c r="K74" s="739"/>
      <c r="L74" s="739"/>
      <c r="M74" s="739"/>
      <c r="N74" s="739"/>
      <c r="O74" s="739"/>
      <c r="P74" s="739"/>
    </row>
    <row r="75" spans="1:16">
      <c r="A75" s="1"/>
      <c r="B75" s="38"/>
      <c r="C75" s="38"/>
      <c r="G75" s="739"/>
      <c r="H75" s="739"/>
      <c r="I75" s="739"/>
      <c r="J75" s="739"/>
      <c r="K75" s="739"/>
      <c r="L75" s="739"/>
      <c r="M75" s="739"/>
      <c r="N75" s="739"/>
      <c r="O75" s="739"/>
      <c r="P75" s="739"/>
    </row>
    <row r="76" spans="1:16">
      <c r="A76" s="1"/>
      <c r="B76" s="38"/>
      <c r="C76" s="38"/>
      <c r="G76" s="739"/>
      <c r="H76" s="739"/>
      <c r="I76" s="739"/>
      <c r="J76" s="739"/>
      <c r="K76" s="739"/>
      <c r="L76" s="739"/>
      <c r="M76" s="739"/>
      <c r="N76" s="739"/>
      <c r="O76" s="739"/>
      <c r="P76" s="739"/>
    </row>
    <row r="77" spans="1:16">
      <c r="A77" s="1"/>
      <c r="B77" s="38"/>
      <c r="C77" s="38"/>
      <c r="G77" s="739"/>
      <c r="H77" s="739"/>
      <c r="I77" s="739"/>
      <c r="J77" s="739"/>
      <c r="K77" s="739"/>
      <c r="L77" s="739"/>
      <c r="M77" s="739"/>
      <c r="N77" s="739"/>
      <c r="O77" s="739"/>
      <c r="P77" s="739"/>
    </row>
    <row r="78" spans="1:16">
      <c r="A78" s="1"/>
      <c r="B78" s="38"/>
      <c r="C78" s="38"/>
      <c r="G78" s="739"/>
      <c r="H78" s="739"/>
      <c r="I78" s="739"/>
      <c r="J78" s="739"/>
      <c r="K78" s="739"/>
      <c r="L78" s="739"/>
      <c r="M78" s="739"/>
      <c r="N78" s="739"/>
      <c r="O78" s="739"/>
      <c r="P78" s="739"/>
    </row>
    <row r="79" spans="1:16">
      <c r="A79" s="1"/>
      <c r="B79" s="38"/>
      <c r="C79" s="38"/>
      <c r="G79" s="739"/>
      <c r="H79" s="739"/>
      <c r="I79" s="739"/>
      <c r="J79" s="739"/>
      <c r="K79" s="739"/>
      <c r="L79" s="739"/>
      <c r="M79" s="739"/>
      <c r="N79" s="739"/>
      <c r="O79" s="739"/>
      <c r="P79" s="739"/>
    </row>
    <row r="80" spans="1:16">
      <c r="A80" s="1"/>
      <c r="B80" s="38"/>
      <c r="C80" s="38"/>
      <c r="G80" s="739"/>
      <c r="H80" s="739"/>
      <c r="I80" s="739"/>
      <c r="J80" s="739"/>
      <c r="K80" s="739"/>
      <c r="L80" s="739"/>
      <c r="M80" s="739"/>
      <c r="N80" s="739"/>
      <c r="O80" s="739"/>
      <c r="P80" s="739"/>
    </row>
    <row r="81" spans="1:16">
      <c r="A81" s="1"/>
      <c r="B81" s="38"/>
      <c r="C81" s="38"/>
      <c r="G81" s="739"/>
      <c r="H81" s="739"/>
      <c r="I81" s="739"/>
      <c r="J81" s="739"/>
      <c r="K81" s="739"/>
      <c r="L81" s="739"/>
      <c r="M81" s="739"/>
      <c r="N81" s="739"/>
      <c r="O81" s="739"/>
      <c r="P81" s="739"/>
    </row>
    <row r="82" spans="1:16">
      <c r="A82" s="1"/>
      <c r="B82" s="38"/>
      <c r="C82" s="38"/>
      <c r="G82" s="739"/>
      <c r="H82" s="739"/>
      <c r="I82" s="739"/>
      <c r="J82" s="739"/>
      <c r="K82" s="739"/>
      <c r="L82" s="739"/>
      <c r="M82" s="739"/>
      <c r="N82" s="739"/>
      <c r="O82" s="739"/>
      <c r="P82" s="739"/>
    </row>
    <row r="83" spans="1:16">
      <c r="A83" s="1"/>
      <c r="B83" s="38"/>
      <c r="C83" s="38"/>
      <c r="G83" s="739"/>
      <c r="H83" s="739"/>
      <c r="I83" s="739"/>
      <c r="J83" s="739"/>
      <c r="K83" s="739"/>
      <c r="L83" s="739"/>
      <c r="M83" s="739"/>
      <c r="N83" s="739"/>
      <c r="O83" s="739"/>
      <c r="P83" s="739"/>
    </row>
    <row r="84" spans="1:16">
      <c r="A84" s="1"/>
      <c r="B84" s="38"/>
      <c r="C84" s="38"/>
      <c r="G84" s="739"/>
      <c r="H84" s="739"/>
      <c r="I84" s="739"/>
      <c r="J84" s="739"/>
      <c r="K84" s="739"/>
      <c r="L84" s="739"/>
      <c r="M84" s="739"/>
      <c r="N84" s="739"/>
      <c r="O84" s="739"/>
      <c r="P84" s="739"/>
    </row>
    <row r="85" spans="1:16">
      <c r="A85" s="1"/>
      <c r="B85" s="38"/>
      <c r="C85" s="38"/>
      <c r="G85" s="739"/>
      <c r="H85" s="739"/>
      <c r="I85" s="739"/>
      <c r="J85" s="739"/>
      <c r="K85" s="739"/>
      <c r="L85" s="739"/>
      <c r="M85" s="739"/>
      <c r="N85" s="739"/>
      <c r="O85" s="739"/>
      <c r="P85" s="739"/>
    </row>
    <row r="86" spans="1:16">
      <c r="A86" s="1"/>
      <c r="B86" s="38"/>
      <c r="C86" s="38"/>
      <c r="G86" s="739"/>
      <c r="H86" s="739"/>
      <c r="I86" s="739"/>
      <c r="J86" s="739"/>
      <c r="K86" s="739"/>
      <c r="L86" s="739"/>
      <c r="M86" s="739"/>
      <c r="N86" s="739"/>
      <c r="O86" s="739"/>
      <c r="P86" s="739"/>
    </row>
    <row r="87" spans="1:16">
      <c r="A87" s="1"/>
      <c r="B87" s="38"/>
      <c r="C87" s="38"/>
      <c r="G87" s="739"/>
      <c r="H87" s="739"/>
      <c r="I87" s="739"/>
      <c r="J87" s="739"/>
      <c r="K87" s="739"/>
      <c r="L87" s="739"/>
      <c r="M87" s="739"/>
      <c r="N87" s="739"/>
      <c r="O87" s="739"/>
      <c r="P87" s="739"/>
    </row>
    <row r="88" spans="1:16">
      <c r="A88" s="1"/>
      <c r="B88" s="38"/>
      <c r="C88" s="38"/>
      <c r="G88" s="739"/>
      <c r="H88" s="739"/>
      <c r="I88" s="739"/>
      <c r="J88" s="739"/>
      <c r="K88" s="739"/>
      <c r="L88" s="739"/>
      <c r="M88" s="739"/>
      <c r="N88" s="739"/>
      <c r="O88" s="739"/>
      <c r="P88" s="739"/>
    </row>
    <row r="89" spans="1:16">
      <c r="A89" s="1"/>
      <c r="B89" s="38"/>
      <c r="C89" s="38"/>
      <c r="G89" s="739"/>
      <c r="H89" s="739"/>
      <c r="I89" s="739"/>
      <c r="J89" s="739"/>
      <c r="K89" s="739"/>
      <c r="L89" s="739"/>
      <c r="M89" s="739"/>
      <c r="N89" s="739"/>
      <c r="O89" s="739"/>
      <c r="P89" s="739"/>
    </row>
    <row r="90" spans="1:16">
      <c r="A90" s="1"/>
      <c r="B90" s="38"/>
      <c r="C90" s="38"/>
      <c r="G90" s="739"/>
      <c r="H90" s="739"/>
      <c r="I90" s="739"/>
      <c r="J90" s="739"/>
      <c r="K90" s="739"/>
      <c r="L90" s="739"/>
      <c r="M90" s="739"/>
      <c r="N90" s="739"/>
      <c r="O90" s="739"/>
      <c r="P90" s="739"/>
    </row>
    <row r="91" spans="1:16">
      <c r="A91" s="1"/>
      <c r="B91" s="38"/>
      <c r="C91" s="38"/>
      <c r="G91" s="739"/>
      <c r="H91" s="739"/>
      <c r="I91" s="739"/>
      <c r="J91" s="739"/>
      <c r="K91" s="739"/>
      <c r="L91" s="739"/>
      <c r="M91" s="739"/>
      <c r="N91" s="739"/>
      <c r="O91" s="739"/>
      <c r="P91" s="739"/>
    </row>
    <row r="92" spans="1:16">
      <c r="A92" s="1"/>
      <c r="B92" s="38"/>
      <c r="C92" s="38"/>
      <c r="G92" s="739"/>
      <c r="H92" s="739"/>
      <c r="I92" s="739"/>
      <c r="J92" s="739"/>
      <c r="K92" s="739"/>
      <c r="L92" s="739"/>
      <c r="M92" s="739"/>
      <c r="N92" s="739"/>
      <c r="O92" s="739"/>
      <c r="P92" s="739"/>
    </row>
    <row r="93" spans="1:16">
      <c r="A93" s="1"/>
      <c r="B93" s="38"/>
      <c r="C93" s="38"/>
      <c r="G93" s="739"/>
      <c r="H93" s="739"/>
      <c r="I93" s="739"/>
      <c r="J93" s="739"/>
      <c r="K93" s="739"/>
      <c r="L93" s="739"/>
      <c r="M93" s="739"/>
      <c r="N93" s="739"/>
      <c r="O93" s="739"/>
      <c r="P93" s="739"/>
    </row>
    <row r="94" spans="1:16">
      <c r="A94" s="1"/>
      <c r="B94" s="38"/>
      <c r="C94" s="38"/>
      <c r="G94" s="739"/>
      <c r="H94" s="739"/>
      <c r="I94" s="739"/>
      <c r="J94" s="739"/>
      <c r="K94" s="739"/>
      <c r="L94" s="739"/>
      <c r="M94" s="739"/>
      <c r="N94" s="739"/>
      <c r="O94" s="739"/>
      <c r="P94" s="739"/>
    </row>
    <row r="95" spans="1:16">
      <c r="A95" s="1"/>
      <c r="B95" s="38"/>
      <c r="C95" s="38"/>
      <c r="G95" s="739"/>
      <c r="H95" s="739"/>
      <c r="I95" s="739"/>
      <c r="J95" s="739"/>
      <c r="K95" s="739"/>
      <c r="L95" s="739"/>
      <c r="M95" s="739"/>
      <c r="N95" s="739"/>
      <c r="O95" s="739"/>
      <c r="P95" s="739"/>
    </row>
    <row r="96" spans="1:16">
      <c r="A96" s="1"/>
      <c r="B96" s="38"/>
      <c r="C96" s="38"/>
      <c r="G96" s="739"/>
      <c r="H96" s="739"/>
      <c r="I96" s="739"/>
      <c r="J96" s="739"/>
      <c r="K96" s="739"/>
      <c r="L96" s="739"/>
      <c r="M96" s="739"/>
      <c r="N96" s="739"/>
      <c r="O96" s="739"/>
      <c r="P96" s="739"/>
    </row>
    <row r="97" spans="1:16">
      <c r="A97" s="1"/>
      <c r="B97" s="38"/>
      <c r="C97" s="38"/>
      <c r="G97" s="739"/>
      <c r="H97" s="739"/>
      <c r="I97" s="739"/>
      <c r="J97" s="739"/>
      <c r="K97" s="739"/>
      <c r="L97" s="739"/>
      <c r="M97" s="739"/>
      <c r="N97" s="739"/>
      <c r="O97" s="739"/>
      <c r="P97" s="739"/>
    </row>
    <row r="98" spans="1:16">
      <c r="A98" s="1"/>
      <c r="B98" s="38"/>
      <c r="C98" s="38"/>
      <c r="G98" s="739"/>
      <c r="H98" s="739"/>
      <c r="I98" s="739"/>
      <c r="J98" s="739"/>
      <c r="K98" s="739"/>
      <c r="L98" s="739"/>
      <c r="M98" s="739"/>
      <c r="N98" s="739"/>
      <c r="O98" s="739"/>
      <c r="P98" s="739"/>
    </row>
    <row r="99" spans="1:16">
      <c r="A99" s="30"/>
      <c r="B99" s="38"/>
      <c r="C99" s="38"/>
      <c r="G99" s="739"/>
      <c r="H99" s="739"/>
      <c r="I99" s="739"/>
      <c r="J99" s="739"/>
      <c r="K99" s="739"/>
      <c r="L99" s="739"/>
      <c r="M99" s="739"/>
      <c r="N99" s="739"/>
      <c r="O99" s="739"/>
      <c r="P99" s="739"/>
    </row>
    <row r="100" spans="1:16">
      <c r="A100" s="1"/>
      <c r="B100" s="38"/>
      <c r="C100" s="38"/>
      <c r="G100" s="739"/>
      <c r="H100" s="739"/>
      <c r="I100" s="739"/>
      <c r="J100" s="739"/>
      <c r="K100" s="739"/>
      <c r="L100" s="739"/>
      <c r="M100" s="739"/>
      <c r="N100" s="739"/>
      <c r="O100" s="739"/>
      <c r="P100" s="739"/>
    </row>
    <row r="101" spans="1:16">
      <c r="A101" s="1"/>
      <c r="B101" s="38"/>
      <c r="C101" s="38"/>
      <c r="G101" s="739"/>
      <c r="H101" s="739"/>
      <c r="I101" s="739"/>
      <c r="J101" s="739"/>
      <c r="K101" s="739"/>
      <c r="L101" s="739"/>
      <c r="M101" s="739"/>
      <c r="N101" s="739"/>
      <c r="O101" s="739"/>
      <c r="P101" s="739"/>
    </row>
    <row r="102" spans="1:16">
      <c r="A102" s="1"/>
      <c r="B102" s="38"/>
      <c r="C102" s="38"/>
      <c r="G102" s="739"/>
      <c r="H102" s="739"/>
      <c r="I102" s="739"/>
      <c r="J102" s="739"/>
      <c r="K102" s="739"/>
      <c r="L102" s="739"/>
      <c r="M102" s="739"/>
      <c r="N102" s="739"/>
      <c r="O102" s="739"/>
      <c r="P102" s="739"/>
    </row>
    <row r="103" spans="1:16">
      <c r="A103" s="1"/>
      <c r="B103" s="38"/>
      <c r="C103" s="38"/>
      <c r="G103" s="739"/>
      <c r="H103" s="739"/>
      <c r="I103" s="739"/>
      <c r="J103" s="739"/>
      <c r="K103" s="739"/>
      <c r="L103" s="739"/>
      <c r="M103" s="739"/>
      <c r="N103" s="739"/>
      <c r="O103" s="739"/>
      <c r="P103" s="739"/>
    </row>
    <row r="104" spans="1:16">
      <c r="A104" s="1"/>
      <c r="B104" s="38"/>
      <c r="C104" s="38"/>
      <c r="G104" s="739"/>
      <c r="H104" s="739"/>
      <c r="I104" s="739"/>
      <c r="J104" s="739"/>
      <c r="K104" s="739"/>
      <c r="L104" s="739"/>
      <c r="M104" s="739"/>
      <c r="N104" s="739"/>
      <c r="O104" s="739"/>
      <c r="P104" s="739"/>
    </row>
    <row r="105" spans="1:16">
      <c r="A105" s="1"/>
      <c r="B105" s="38"/>
      <c r="C105" s="38"/>
      <c r="G105" s="739"/>
      <c r="H105" s="739"/>
      <c r="I105" s="739"/>
      <c r="J105" s="739"/>
      <c r="K105" s="739"/>
      <c r="L105" s="739"/>
      <c r="M105" s="739"/>
      <c r="N105" s="739"/>
      <c r="O105" s="739"/>
      <c r="P105" s="739"/>
    </row>
    <row r="106" spans="1:16">
      <c r="A106" s="1"/>
      <c r="B106" s="38"/>
      <c r="C106" s="38"/>
      <c r="G106" s="739"/>
      <c r="H106" s="739"/>
      <c r="I106" s="739"/>
      <c r="J106" s="739"/>
      <c r="K106" s="739"/>
      <c r="L106" s="739"/>
      <c r="M106" s="739"/>
      <c r="N106" s="739"/>
      <c r="O106" s="739"/>
      <c r="P106" s="739"/>
    </row>
    <row r="107" spans="1:16">
      <c r="A107" s="1"/>
      <c r="B107" s="38"/>
      <c r="C107" s="38"/>
      <c r="G107" s="739"/>
      <c r="H107" s="739"/>
      <c r="I107" s="739"/>
      <c r="J107" s="739"/>
      <c r="K107" s="739"/>
      <c r="L107" s="739"/>
      <c r="M107" s="739"/>
      <c r="N107" s="739"/>
      <c r="O107" s="739"/>
      <c r="P107" s="739"/>
    </row>
    <row r="108" spans="1:16">
      <c r="A108" s="1"/>
      <c r="B108" s="38"/>
      <c r="C108" s="38"/>
      <c r="G108" s="739"/>
      <c r="H108" s="739"/>
      <c r="I108" s="739"/>
      <c r="J108" s="739"/>
      <c r="K108" s="739"/>
      <c r="L108" s="739"/>
      <c r="M108" s="739"/>
      <c r="N108" s="739"/>
      <c r="O108" s="739"/>
      <c r="P108" s="739"/>
    </row>
    <row r="109" spans="1:16">
      <c r="A109" s="1"/>
      <c r="B109" s="38"/>
      <c r="C109" s="38"/>
      <c r="G109" s="739"/>
      <c r="H109" s="739"/>
      <c r="I109" s="739"/>
      <c r="J109" s="739"/>
      <c r="K109" s="739"/>
      <c r="L109" s="739"/>
      <c r="M109" s="739"/>
      <c r="N109" s="739"/>
      <c r="O109" s="739"/>
      <c r="P109" s="739"/>
    </row>
    <row r="110" spans="1:16">
      <c r="A110" s="1"/>
      <c r="B110" s="38"/>
      <c r="C110" s="38"/>
      <c r="G110" s="739"/>
      <c r="H110" s="739"/>
      <c r="I110" s="739"/>
      <c r="J110" s="739"/>
      <c r="K110" s="739"/>
      <c r="L110" s="739"/>
      <c r="M110" s="739"/>
      <c r="N110" s="739"/>
      <c r="O110" s="739"/>
      <c r="P110" s="739"/>
    </row>
    <row r="111" spans="1:16">
      <c r="A111" s="1"/>
      <c r="B111" s="38"/>
      <c r="C111" s="38"/>
      <c r="G111" s="739"/>
      <c r="H111" s="739"/>
      <c r="I111" s="739"/>
      <c r="J111" s="739"/>
      <c r="K111" s="739"/>
      <c r="L111" s="739"/>
      <c r="M111" s="739"/>
      <c r="N111" s="739"/>
      <c r="O111" s="739"/>
      <c r="P111" s="739"/>
    </row>
    <row r="112" spans="1:16">
      <c r="A112" s="1"/>
      <c r="B112" s="38"/>
      <c r="C112" s="38"/>
      <c r="G112" s="739"/>
      <c r="H112" s="739"/>
      <c r="I112" s="739"/>
      <c r="J112" s="739"/>
      <c r="K112" s="739"/>
      <c r="L112" s="739"/>
      <c r="M112" s="739"/>
      <c r="N112" s="739"/>
      <c r="O112" s="739"/>
      <c r="P112" s="739"/>
    </row>
    <row r="113" spans="1:16">
      <c r="A113" s="1"/>
      <c r="B113" s="38"/>
      <c r="C113" s="38"/>
      <c r="G113" s="739"/>
      <c r="H113" s="739"/>
      <c r="I113" s="739"/>
      <c r="J113" s="739"/>
      <c r="K113" s="739"/>
      <c r="L113" s="739"/>
      <c r="M113" s="739"/>
      <c r="N113" s="739"/>
      <c r="O113" s="739"/>
      <c r="P113" s="739"/>
    </row>
    <row r="114" spans="1:16">
      <c r="A114" s="1"/>
      <c r="B114" s="38"/>
      <c r="C114" s="38"/>
      <c r="G114" s="739"/>
      <c r="H114" s="739"/>
      <c r="I114" s="739"/>
      <c r="J114" s="739"/>
      <c r="K114" s="739"/>
      <c r="L114" s="739"/>
      <c r="M114" s="739"/>
      <c r="N114" s="739"/>
      <c r="O114" s="739"/>
      <c r="P114" s="739"/>
    </row>
    <row r="115" spans="1:16">
      <c r="A115" s="1"/>
      <c r="B115" s="38"/>
      <c r="C115" s="38"/>
      <c r="G115" s="739"/>
      <c r="H115" s="739"/>
      <c r="I115" s="739"/>
      <c r="J115" s="739"/>
      <c r="K115" s="739"/>
      <c r="L115" s="739"/>
      <c r="M115" s="739"/>
      <c r="N115" s="739"/>
      <c r="O115" s="739"/>
      <c r="P115" s="739"/>
    </row>
    <row r="116" spans="1:16">
      <c r="A116" s="1"/>
      <c r="B116" s="38"/>
      <c r="C116" s="38"/>
      <c r="G116" s="739"/>
      <c r="H116" s="739"/>
      <c r="I116" s="739"/>
      <c r="J116" s="739"/>
      <c r="K116" s="739"/>
      <c r="L116" s="739"/>
      <c r="M116" s="739"/>
      <c r="N116" s="739"/>
      <c r="O116" s="739"/>
      <c r="P116" s="739"/>
    </row>
    <row r="117" spans="1:16">
      <c r="A117" s="1"/>
      <c r="B117" s="38"/>
      <c r="C117" s="38"/>
      <c r="G117" s="739"/>
      <c r="H117" s="739"/>
      <c r="I117" s="739"/>
      <c r="J117" s="739"/>
      <c r="K117" s="739"/>
      <c r="L117" s="739"/>
      <c r="M117" s="739"/>
      <c r="N117" s="739"/>
      <c r="O117" s="739"/>
      <c r="P117" s="739"/>
    </row>
    <row r="118" spans="1:16">
      <c r="A118" s="1"/>
      <c r="B118" s="38"/>
      <c r="C118" s="38"/>
      <c r="G118" s="739"/>
      <c r="H118" s="739"/>
      <c r="I118" s="739"/>
      <c r="J118" s="739"/>
      <c r="K118" s="739"/>
      <c r="L118" s="739"/>
      <c r="M118" s="739"/>
      <c r="N118" s="739"/>
      <c r="O118" s="739"/>
      <c r="P118" s="739"/>
    </row>
    <row r="119" spans="1:16">
      <c r="A119" s="1"/>
      <c r="B119" s="38"/>
      <c r="C119" s="38"/>
      <c r="G119" s="739"/>
      <c r="H119" s="739"/>
      <c r="I119" s="739"/>
      <c r="J119" s="739"/>
      <c r="K119" s="739"/>
      <c r="L119" s="739"/>
      <c r="M119" s="739"/>
      <c r="N119" s="739"/>
      <c r="O119" s="739"/>
      <c r="P119" s="739"/>
    </row>
    <row r="120" spans="1:16">
      <c r="A120" s="1"/>
      <c r="B120" s="38"/>
      <c r="C120" s="38"/>
      <c r="G120" s="739"/>
      <c r="H120" s="739"/>
      <c r="I120" s="739"/>
      <c r="J120" s="739"/>
      <c r="K120" s="739"/>
      <c r="L120" s="739"/>
      <c r="M120" s="739"/>
      <c r="N120" s="739"/>
      <c r="O120" s="739"/>
      <c r="P120" s="739"/>
    </row>
    <row r="121" spans="1:16">
      <c r="A121" s="1"/>
      <c r="B121" s="38"/>
      <c r="C121" s="38"/>
      <c r="G121" s="739"/>
      <c r="H121" s="739"/>
      <c r="I121" s="739"/>
      <c r="J121" s="739"/>
      <c r="K121" s="739"/>
      <c r="L121" s="739"/>
      <c r="M121" s="739"/>
      <c r="N121" s="739"/>
      <c r="O121" s="739"/>
      <c r="P121" s="739"/>
    </row>
    <row r="122" spans="1:16">
      <c r="A122" s="1"/>
      <c r="B122" s="38"/>
      <c r="C122" s="38"/>
      <c r="G122" s="739"/>
      <c r="H122" s="739"/>
      <c r="I122" s="739"/>
      <c r="J122" s="739"/>
      <c r="K122" s="739"/>
      <c r="L122" s="739"/>
      <c r="M122" s="739"/>
      <c r="N122" s="739"/>
      <c r="O122" s="739"/>
      <c r="P122" s="739"/>
    </row>
    <row r="123" spans="1:16">
      <c r="A123" s="1"/>
      <c r="B123" s="38"/>
      <c r="C123" s="38"/>
      <c r="G123" s="739"/>
      <c r="H123" s="739"/>
      <c r="I123" s="739"/>
      <c r="J123" s="739"/>
      <c r="K123" s="739"/>
      <c r="L123" s="739"/>
      <c r="M123" s="739"/>
      <c r="N123" s="739"/>
      <c r="O123" s="739"/>
      <c r="P123" s="739"/>
    </row>
    <row r="124" spans="1:16">
      <c r="A124" s="1"/>
      <c r="B124" s="38"/>
      <c r="C124" s="38"/>
      <c r="G124" s="739"/>
      <c r="H124" s="739"/>
      <c r="I124" s="739"/>
      <c r="J124" s="739"/>
      <c r="K124" s="739"/>
      <c r="L124" s="739"/>
      <c r="M124" s="739"/>
      <c r="N124" s="739"/>
      <c r="O124" s="739"/>
      <c r="P124" s="739"/>
    </row>
    <row r="125" spans="1:16">
      <c r="A125" s="1"/>
      <c r="B125" s="38"/>
      <c r="C125" s="38"/>
      <c r="G125" s="739"/>
      <c r="H125" s="739"/>
      <c r="I125" s="739"/>
      <c r="J125" s="739"/>
      <c r="K125" s="739"/>
      <c r="L125" s="739"/>
      <c r="M125" s="739"/>
      <c r="N125" s="739"/>
      <c r="O125" s="739"/>
      <c r="P125" s="739"/>
    </row>
    <row r="126" spans="1:16">
      <c r="A126" s="1"/>
      <c r="B126" s="38"/>
      <c r="C126" s="38"/>
      <c r="G126" s="739"/>
      <c r="H126" s="739"/>
      <c r="I126" s="739"/>
      <c r="J126" s="739"/>
      <c r="K126" s="739"/>
      <c r="L126" s="739"/>
      <c r="M126" s="739"/>
      <c r="N126" s="739"/>
      <c r="O126" s="739"/>
      <c r="P126" s="739"/>
    </row>
    <row r="127" spans="1:16">
      <c r="A127" s="1"/>
      <c r="B127" s="38"/>
      <c r="C127" s="38"/>
      <c r="G127" s="739"/>
      <c r="H127" s="739"/>
      <c r="I127" s="739"/>
      <c r="J127" s="739"/>
      <c r="K127" s="739"/>
      <c r="L127" s="739"/>
      <c r="M127" s="739"/>
      <c r="N127" s="739"/>
      <c r="O127" s="739"/>
      <c r="P127" s="739"/>
    </row>
    <row r="128" spans="1:16">
      <c r="A128" s="1"/>
      <c r="B128" s="38"/>
      <c r="C128" s="38"/>
      <c r="G128" s="739"/>
      <c r="H128" s="739"/>
      <c r="I128" s="739"/>
      <c r="J128" s="739"/>
      <c r="K128" s="739"/>
      <c r="L128" s="739"/>
      <c r="M128" s="739"/>
      <c r="N128" s="739"/>
      <c r="O128" s="739"/>
      <c r="P128" s="739"/>
    </row>
    <row r="129" spans="1:16">
      <c r="A129" s="1"/>
      <c r="B129" s="38"/>
      <c r="C129" s="38"/>
      <c r="G129" s="739"/>
      <c r="H129" s="739"/>
      <c r="I129" s="739"/>
      <c r="J129" s="739"/>
      <c r="K129" s="739"/>
      <c r="L129" s="739"/>
      <c r="M129" s="739"/>
      <c r="N129" s="739"/>
      <c r="O129" s="739"/>
      <c r="P129" s="739"/>
    </row>
    <row r="130" spans="1:16">
      <c r="A130" s="1"/>
      <c r="B130" s="38"/>
      <c r="C130" s="38"/>
      <c r="G130" s="739"/>
      <c r="H130" s="739"/>
      <c r="I130" s="739"/>
      <c r="J130" s="739"/>
      <c r="K130" s="739"/>
      <c r="L130" s="739"/>
      <c r="M130" s="739"/>
      <c r="N130" s="739"/>
      <c r="O130" s="739"/>
      <c r="P130" s="739"/>
    </row>
    <row r="131" spans="1:16">
      <c r="A131" s="1"/>
      <c r="B131" s="38"/>
      <c r="C131" s="38"/>
      <c r="G131" s="739"/>
      <c r="H131" s="739"/>
      <c r="I131" s="739"/>
      <c r="J131" s="739"/>
      <c r="K131" s="739"/>
      <c r="L131" s="739"/>
      <c r="M131" s="739"/>
      <c r="N131" s="739"/>
      <c r="O131" s="739"/>
      <c r="P131" s="739"/>
    </row>
    <row r="132" spans="1:16">
      <c r="A132" s="1"/>
      <c r="B132" s="38"/>
      <c r="C132" s="38"/>
      <c r="G132" s="739"/>
      <c r="H132" s="739"/>
      <c r="I132" s="739"/>
      <c r="J132" s="739"/>
      <c r="K132" s="739"/>
      <c r="L132" s="739"/>
      <c r="M132" s="739"/>
      <c r="N132" s="739"/>
      <c r="O132" s="739"/>
      <c r="P132" s="739"/>
    </row>
    <row r="133" spans="1:16">
      <c r="A133" s="1"/>
      <c r="B133" s="38"/>
      <c r="C133" s="38"/>
      <c r="G133" s="739"/>
      <c r="H133" s="739"/>
      <c r="I133" s="739"/>
      <c r="J133" s="739"/>
      <c r="K133" s="739"/>
      <c r="L133" s="739"/>
      <c r="M133" s="739"/>
      <c r="N133" s="739"/>
      <c r="O133" s="739"/>
      <c r="P133" s="739"/>
    </row>
    <row r="134" spans="1:16">
      <c r="A134" s="1"/>
      <c r="B134" s="38"/>
      <c r="C134" s="38"/>
      <c r="G134" s="739"/>
      <c r="H134" s="739"/>
      <c r="I134" s="739"/>
      <c r="J134" s="739"/>
      <c r="K134" s="739"/>
      <c r="L134" s="739"/>
      <c r="M134" s="739"/>
      <c r="N134" s="739"/>
      <c r="O134" s="739"/>
      <c r="P134" s="739"/>
    </row>
    <row r="135" spans="1:16">
      <c r="A135" s="1"/>
      <c r="B135" s="38"/>
      <c r="C135" s="38"/>
      <c r="G135" s="739"/>
      <c r="H135" s="739"/>
      <c r="I135" s="739"/>
      <c r="J135" s="739"/>
      <c r="K135" s="739"/>
      <c r="L135" s="739"/>
      <c r="M135" s="739"/>
      <c r="N135" s="739"/>
      <c r="O135" s="739"/>
      <c r="P135" s="739"/>
    </row>
    <row r="136" spans="1:16">
      <c r="A136" s="1"/>
      <c r="B136" s="38"/>
      <c r="C136" s="38"/>
      <c r="G136" s="739"/>
      <c r="H136" s="739"/>
      <c r="I136" s="739"/>
      <c r="J136" s="739"/>
      <c r="K136" s="739"/>
      <c r="L136" s="739"/>
      <c r="M136" s="739"/>
      <c r="N136" s="739"/>
      <c r="O136" s="739"/>
      <c r="P136" s="739"/>
    </row>
    <row r="137" spans="1:16">
      <c r="A137" s="1"/>
      <c r="B137" s="38"/>
      <c r="C137" s="38"/>
      <c r="G137" s="739"/>
      <c r="H137" s="739"/>
      <c r="I137" s="739"/>
      <c r="J137" s="739"/>
      <c r="K137" s="739"/>
      <c r="L137" s="739"/>
      <c r="M137" s="739"/>
      <c r="N137" s="739"/>
      <c r="O137" s="739"/>
      <c r="P137" s="739"/>
    </row>
    <row r="138" spans="1:16">
      <c r="A138" s="1"/>
      <c r="B138" s="38"/>
      <c r="C138" s="38"/>
      <c r="G138" s="739"/>
      <c r="H138" s="739"/>
      <c r="I138" s="739"/>
      <c r="J138" s="739"/>
      <c r="K138" s="739"/>
      <c r="L138" s="739"/>
      <c r="M138" s="739"/>
      <c r="N138" s="739"/>
      <c r="O138" s="739"/>
      <c r="P138" s="739"/>
    </row>
    <row r="139" spans="1:16">
      <c r="A139" s="1"/>
      <c r="B139" s="38"/>
      <c r="C139" s="38"/>
      <c r="G139" s="739"/>
      <c r="H139" s="739"/>
      <c r="I139" s="739"/>
      <c r="J139" s="739"/>
      <c r="K139" s="739"/>
      <c r="L139" s="739"/>
      <c r="M139" s="739"/>
      <c r="N139" s="739"/>
      <c r="O139" s="739"/>
      <c r="P139" s="739"/>
    </row>
    <row r="140" spans="1:16">
      <c r="A140" s="1"/>
      <c r="B140" s="38"/>
      <c r="C140" s="38"/>
      <c r="G140" s="739"/>
      <c r="H140" s="739"/>
      <c r="I140" s="739"/>
      <c r="J140" s="739"/>
      <c r="K140" s="739"/>
      <c r="L140" s="739"/>
      <c r="M140" s="739"/>
      <c r="N140" s="739"/>
      <c r="O140" s="739"/>
      <c r="P140" s="739"/>
    </row>
    <row r="141" spans="1:16">
      <c r="A141" s="1"/>
      <c r="B141" s="38"/>
      <c r="C141" s="38"/>
      <c r="G141" s="739"/>
      <c r="H141" s="739"/>
      <c r="I141" s="739"/>
      <c r="J141" s="739"/>
      <c r="K141" s="739"/>
      <c r="L141" s="739"/>
      <c r="M141" s="739"/>
      <c r="N141" s="739"/>
      <c r="O141" s="739"/>
      <c r="P141" s="739"/>
    </row>
    <row r="142" spans="1:16">
      <c r="A142" s="1"/>
      <c r="B142" s="38"/>
      <c r="C142" s="38"/>
      <c r="G142" s="739"/>
      <c r="H142" s="739"/>
      <c r="I142" s="739"/>
      <c r="J142" s="739"/>
      <c r="K142" s="739"/>
      <c r="L142" s="739"/>
      <c r="M142" s="739"/>
      <c r="N142" s="739"/>
      <c r="O142" s="739"/>
      <c r="P142" s="739"/>
    </row>
    <row r="143" spans="1:16">
      <c r="A143" s="1"/>
      <c r="B143" s="38"/>
      <c r="C143" s="38"/>
      <c r="G143" s="739"/>
      <c r="H143" s="739"/>
      <c r="I143" s="739"/>
      <c r="J143" s="739"/>
      <c r="K143" s="739"/>
      <c r="L143" s="739"/>
      <c r="M143" s="739"/>
      <c r="N143" s="739"/>
      <c r="O143" s="739"/>
      <c r="P143" s="739"/>
    </row>
    <row r="144" spans="1:16">
      <c r="A144" s="1"/>
      <c r="B144" s="38"/>
      <c r="C144" s="38"/>
      <c r="G144" s="739"/>
      <c r="H144" s="739"/>
      <c r="I144" s="739"/>
      <c r="J144" s="739"/>
      <c r="K144" s="739"/>
      <c r="L144" s="739"/>
      <c r="M144" s="739"/>
      <c r="N144" s="739"/>
      <c r="O144" s="739"/>
      <c r="P144" s="739"/>
    </row>
    <row r="145" spans="1:16">
      <c r="A145" s="1"/>
      <c r="B145" s="38"/>
      <c r="C145" s="38"/>
      <c r="G145" s="739"/>
      <c r="H145" s="739"/>
      <c r="I145" s="739"/>
      <c r="J145" s="739"/>
      <c r="K145" s="739"/>
      <c r="L145" s="739"/>
      <c r="M145" s="739"/>
      <c r="N145" s="739"/>
      <c r="O145" s="739"/>
      <c r="P145" s="739"/>
    </row>
    <row r="146" spans="1:16">
      <c r="A146" s="1"/>
      <c r="B146" s="38"/>
      <c r="C146" s="38"/>
      <c r="G146" s="739"/>
      <c r="H146" s="739"/>
      <c r="I146" s="739"/>
      <c r="J146" s="739"/>
      <c r="K146" s="739"/>
      <c r="L146" s="739"/>
      <c r="M146" s="739"/>
      <c r="N146" s="739"/>
      <c r="O146" s="739"/>
      <c r="P146" s="739"/>
    </row>
    <row r="147" spans="1:16">
      <c r="A147" s="1"/>
      <c r="B147" s="38"/>
      <c r="C147" s="38"/>
      <c r="G147" s="739"/>
      <c r="H147" s="739"/>
      <c r="I147" s="739"/>
      <c r="J147" s="739"/>
      <c r="K147" s="739"/>
      <c r="L147" s="739"/>
      <c r="M147" s="739"/>
      <c r="N147" s="739"/>
      <c r="O147" s="739"/>
      <c r="P147" s="739"/>
    </row>
    <row r="148" spans="1:16">
      <c r="A148" s="1"/>
      <c r="B148" s="38"/>
      <c r="C148" s="38"/>
      <c r="G148" s="739"/>
      <c r="H148" s="739"/>
      <c r="I148" s="739"/>
      <c r="J148" s="739"/>
      <c r="K148" s="739"/>
      <c r="L148" s="739"/>
      <c r="M148" s="739"/>
      <c r="N148" s="739"/>
      <c r="O148" s="739"/>
      <c r="P148" s="739"/>
    </row>
    <row r="149" spans="1:16">
      <c r="A149" s="1"/>
      <c r="B149" s="38"/>
      <c r="C149" s="38"/>
      <c r="G149" s="739"/>
      <c r="H149" s="739"/>
      <c r="I149" s="739"/>
      <c r="J149" s="739"/>
      <c r="K149" s="739"/>
      <c r="L149" s="739"/>
      <c r="M149" s="739"/>
      <c r="N149" s="739"/>
      <c r="O149" s="739"/>
      <c r="P149" s="739"/>
    </row>
    <row r="150" spans="1:16">
      <c r="A150" s="1"/>
      <c r="B150" s="38"/>
      <c r="C150" s="38"/>
      <c r="G150" s="739"/>
      <c r="H150" s="739"/>
      <c r="I150" s="739"/>
      <c r="J150" s="739"/>
      <c r="K150" s="739"/>
      <c r="L150" s="739"/>
      <c r="M150" s="739"/>
      <c r="N150" s="739"/>
      <c r="O150" s="739"/>
      <c r="P150" s="739"/>
    </row>
    <row r="151" spans="1:16">
      <c r="A151" s="1"/>
      <c r="B151" s="38"/>
      <c r="C151" s="38"/>
      <c r="G151" s="739"/>
      <c r="H151" s="739"/>
      <c r="I151" s="739"/>
      <c r="J151" s="739"/>
      <c r="K151" s="739"/>
      <c r="L151" s="739"/>
      <c r="M151" s="739"/>
      <c r="N151" s="739"/>
      <c r="O151" s="739"/>
      <c r="P151" s="739"/>
    </row>
    <row r="152" spans="1:16">
      <c r="A152" s="1"/>
      <c r="B152" s="38"/>
      <c r="C152" s="38"/>
      <c r="G152" s="739"/>
      <c r="H152" s="739"/>
      <c r="I152" s="739"/>
      <c r="J152" s="739"/>
      <c r="K152" s="739"/>
      <c r="L152" s="739"/>
      <c r="M152" s="739"/>
      <c r="N152" s="739"/>
      <c r="O152" s="739"/>
      <c r="P152" s="739"/>
    </row>
    <row r="153" spans="1:16">
      <c r="A153" s="1"/>
      <c r="B153" s="38"/>
      <c r="C153" s="38"/>
      <c r="G153" s="739"/>
      <c r="H153" s="739"/>
      <c r="I153" s="739"/>
      <c r="J153" s="739"/>
      <c r="K153" s="739"/>
      <c r="L153" s="739"/>
      <c r="M153" s="739"/>
      <c r="N153" s="739"/>
      <c r="O153" s="739"/>
      <c r="P153" s="739"/>
    </row>
    <row r="154" spans="1:16">
      <c r="A154" s="1"/>
      <c r="B154" s="38"/>
      <c r="C154" s="38"/>
      <c r="G154" s="739"/>
      <c r="H154" s="739"/>
      <c r="I154" s="739"/>
      <c r="J154" s="739"/>
      <c r="K154" s="739"/>
      <c r="L154" s="739"/>
      <c r="M154" s="739"/>
      <c r="N154" s="739"/>
      <c r="O154" s="739"/>
      <c r="P154" s="739"/>
    </row>
    <row r="155" spans="1:16">
      <c r="A155" s="1"/>
      <c r="B155" s="38"/>
      <c r="C155" s="38"/>
      <c r="G155" s="739"/>
      <c r="H155" s="739"/>
      <c r="I155" s="739"/>
      <c r="J155" s="739"/>
      <c r="K155" s="739"/>
      <c r="L155" s="739"/>
      <c r="M155" s="739"/>
      <c r="N155" s="739"/>
      <c r="O155" s="739"/>
      <c r="P155" s="739"/>
    </row>
    <row r="156" spans="1:16">
      <c r="A156" s="1"/>
      <c r="B156" s="38"/>
      <c r="C156" s="38"/>
      <c r="G156" s="739"/>
      <c r="H156" s="739"/>
      <c r="I156" s="739"/>
      <c r="J156" s="739"/>
      <c r="K156" s="739"/>
      <c r="L156" s="739"/>
      <c r="M156" s="739"/>
      <c r="N156" s="739"/>
      <c r="O156" s="739"/>
      <c r="P156" s="739"/>
    </row>
    <row r="157" spans="1:16">
      <c r="A157" s="1"/>
      <c r="B157" s="38"/>
      <c r="C157" s="38"/>
      <c r="G157" s="739"/>
      <c r="H157" s="739"/>
      <c r="I157" s="739"/>
      <c r="J157" s="739"/>
      <c r="K157" s="739"/>
      <c r="L157" s="739"/>
      <c r="M157" s="739"/>
      <c r="N157" s="739"/>
      <c r="O157" s="739"/>
      <c r="P157" s="739"/>
    </row>
    <row r="158" spans="1:16">
      <c r="A158" s="1"/>
      <c r="B158" s="38"/>
      <c r="C158" s="38"/>
      <c r="G158" s="739"/>
      <c r="H158" s="739"/>
      <c r="I158" s="739"/>
      <c r="J158" s="739"/>
      <c r="K158" s="739"/>
      <c r="L158" s="739"/>
      <c r="M158" s="739"/>
      <c r="N158" s="739"/>
      <c r="O158" s="739"/>
      <c r="P158" s="739"/>
    </row>
    <row r="159" spans="1:16">
      <c r="A159" s="1"/>
      <c r="B159" s="38"/>
      <c r="C159" s="38"/>
      <c r="G159" s="739"/>
      <c r="H159" s="739"/>
      <c r="I159" s="739"/>
      <c r="J159" s="739"/>
      <c r="K159" s="739"/>
      <c r="L159" s="739"/>
      <c r="M159" s="739"/>
      <c r="N159" s="739"/>
      <c r="O159" s="739"/>
      <c r="P159" s="739"/>
    </row>
    <row r="160" spans="1:16">
      <c r="A160" s="1"/>
      <c r="B160" s="38"/>
      <c r="C160" s="38"/>
      <c r="G160" s="739"/>
      <c r="H160" s="739"/>
      <c r="I160" s="739"/>
      <c r="J160" s="739"/>
      <c r="K160" s="739"/>
      <c r="L160" s="739"/>
      <c r="M160" s="739"/>
      <c r="N160" s="739"/>
      <c r="O160" s="739"/>
      <c r="P160" s="739"/>
    </row>
    <row r="161" spans="1:16">
      <c r="A161" s="1"/>
      <c r="B161" s="38"/>
      <c r="C161" s="38"/>
      <c r="G161" s="739"/>
      <c r="H161" s="739"/>
      <c r="I161" s="739"/>
      <c r="J161" s="739"/>
      <c r="K161" s="739"/>
      <c r="L161" s="739"/>
      <c r="M161" s="739"/>
      <c r="N161" s="739"/>
      <c r="O161" s="739"/>
      <c r="P161" s="739"/>
    </row>
    <row r="162" spans="1:16">
      <c r="A162" s="1"/>
      <c r="B162" s="38"/>
      <c r="C162" s="38"/>
      <c r="G162" s="739"/>
      <c r="H162" s="739"/>
      <c r="I162" s="739"/>
      <c r="J162" s="739"/>
      <c r="K162" s="739"/>
      <c r="L162" s="739"/>
      <c r="M162" s="739"/>
      <c r="N162" s="739"/>
      <c r="O162" s="739"/>
      <c r="P162" s="739"/>
    </row>
    <row r="163" spans="1:16">
      <c r="A163" s="1"/>
      <c r="B163" s="38"/>
      <c r="C163" s="38"/>
      <c r="G163" s="739"/>
      <c r="H163" s="739"/>
      <c r="I163" s="739"/>
      <c r="J163" s="739"/>
      <c r="K163" s="739"/>
      <c r="L163" s="739"/>
      <c r="M163" s="739"/>
      <c r="N163" s="739"/>
      <c r="O163" s="739"/>
      <c r="P163" s="739"/>
    </row>
    <row r="164" spans="1:16">
      <c r="A164" s="1"/>
      <c r="B164" s="38"/>
      <c r="C164" s="38"/>
      <c r="G164" s="739"/>
      <c r="H164" s="739"/>
      <c r="I164" s="739"/>
      <c r="J164" s="739"/>
      <c r="K164" s="739"/>
      <c r="L164" s="739"/>
      <c r="M164" s="739"/>
      <c r="N164" s="739"/>
      <c r="O164" s="739"/>
      <c r="P164" s="739"/>
    </row>
    <row r="165" spans="1:16">
      <c r="A165" s="1"/>
      <c r="B165" s="38"/>
      <c r="C165" s="38"/>
      <c r="G165" s="739"/>
      <c r="H165" s="739"/>
      <c r="I165" s="739"/>
      <c r="J165" s="739"/>
      <c r="K165" s="739"/>
      <c r="L165" s="739"/>
      <c r="M165" s="739"/>
      <c r="N165" s="739"/>
      <c r="O165" s="739"/>
      <c r="P165" s="739"/>
    </row>
    <row r="166" spans="1:16">
      <c r="A166" s="1"/>
      <c r="B166" s="38"/>
      <c r="C166" s="38"/>
      <c r="G166" s="739"/>
      <c r="H166" s="739"/>
      <c r="I166" s="739"/>
      <c r="J166" s="739"/>
      <c r="K166" s="739"/>
      <c r="L166" s="739"/>
      <c r="M166" s="739"/>
      <c r="N166" s="739"/>
      <c r="O166" s="739"/>
      <c r="P166" s="739"/>
    </row>
    <row r="167" spans="1:16">
      <c r="A167" s="1"/>
      <c r="B167" s="38"/>
      <c r="C167" s="38"/>
      <c r="G167" s="739"/>
      <c r="H167" s="739"/>
      <c r="I167" s="739"/>
      <c r="J167" s="739"/>
      <c r="K167" s="739"/>
      <c r="L167" s="739"/>
      <c r="M167" s="739"/>
      <c r="N167" s="739"/>
      <c r="O167" s="739"/>
      <c r="P167" s="739"/>
    </row>
    <row r="168" spans="1:16">
      <c r="A168" s="1"/>
      <c r="B168" s="38"/>
      <c r="C168" s="38"/>
      <c r="G168" s="739"/>
      <c r="H168" s="739"/>
      <c r="I168" s="739"/>
      <c r="J168" s="739"/>
      <c r="K168" s="739"/>
      <c r="L168" s="739"/>
      <c r="M168" s="739"/>
      <c r="N168" s="739"/>
      <c r="O168" s="739"/>
      <c r="P168" s="739"/>
    </row>
    <row r="169" spans="1:16">
      <c r="A169" s="1"/>
      <c r="B169" s="38"/>
      <c r="C169" s="38"/>
      <c r="G169" s="739"/>
      <c r="H169" s="739"/>
      <c r="I169" s="739"/>
      <c r="J169" s="739"/>
      <c r="K169" s="739"/>
      <c r="L169" s="739"/>
      <c r="M169" s="739"/>
      <c r="N169" s="739"/>
      <c r="O169" s="739"/>
      <c r="P169" s="739"/>
    </row>
    <row r="170" spans="1:16">
      <c r="A170" s="1"/>
      <c r="B170" s="38"/>
      <c r="C170" s="38"/>
      <c r="G170" s="739"/>
      <c r="H170" s="739"/>
      <c r="I170" s="739"/>
      <c r="J170" s="739"/>
      <c r="K170" s="739"/>
      <c r="L170" s="739"/>
      <c r="M170" s="739"/>
      <c r="N170" s="739"/>
      <c r="O170" s="739"/>
      <c r="P170" s="739"/>
    </row>
    <row r="171" spans="1:16">
      <c r="A171" s="1"/>
      <c r="B171" s="38"/>
      <c r="C171" s="38"/>
      <c r="G171" s="739"/>
      <c r="H171" s="739"/>
      <c r="I171" s="739"/>
      <c r="J171" s="739"/>
      <c r="K171" s="739"/>
      <c r="L171" s="739"/>
      <c r="M171" s="739"/>
      <c r="N171" s="739"/>
      <c r="O171" s="739"/>
      <c r="P171" s="739"/>
    </row>
    <row r="172" spans="1:16">
      <c r="A172" s="1"/>
      <c r="B172" s="38"/>
      <c r="C172" s="38"/>
      <c r="G172" s="739"/>
      <c r="H172" s="739"/>
      <c r="I172" s="739"/>
      <c r="J172" s="739"/>
      <c r="K172" s="739"/>
      <c r="L172" s="739"/>
      <c r="M172" s="739"/>
      <c r="N172" s="739"/>
      <c r="O172" s="739"/>
      <c r="P172" s="739"/>
    </row>
    <row r="173" spans="1:16">
      <c r="A173" s="1"/>
      <c r="B173" s="38"/>
      <c r="C173" s="38"/>
      <c r="G173" s="739"/>
      <c r="H173" s="739"/>
      <c r="I173" s="739"/>
      <c r="J173" s="739"/>
      <c r="K173" s="739"/>
      <c r="L173" s="739"/>
      <c r="M173" s="739"/>
      <c r="N173" s="739"/>
      <c r="O173" s="739"/>
      <c r="P173" s="739"/>
    </row>
    <row r="174" spans="1:16">
      <c r="A174" s="1"/>
      <c r="B174" s="38"/>
      <c r="C174" s="38"/>
      <c r="G174" s="739"/>
      <c r="H174" s="739"/>
      <c r="I174" s="739"/>
      <c r="J174" s="739"/>
      <c r="K174" s="739"/>
      <c r="L174" s="739"/>
      <c r="M174" s="739"/>
      <c r="N174" s="739"/>
      <c r="O174" s="739"/>
      <c r="P174" s="739"/>
    </row>
    <row r="175" spans="1:16">
      <c r="A175" s="1"/>
      <c r="B175" s="38"/>
      <c r="C175" s="38"/>
      <c r="G175" s="739"/>
      <c r="H175" s="739"/>
      <c r="I175" s="739"/>
      <c r="J175" s="739"/>
      <c r="K175" s="739"/>
      <c r="L175" s="739"/>
      <c r="M175" s="739"/>
      <c r="N175" s="739"/>
      <c r="O175" s="739"/>
      <c r="P175" s="739"/>
    </row>
    <row r="176" spans="1:16">
      <c r="A176" s="1"/>
      <c r="B176" s="38"/>
      <c r="C176" s="38"/>
      <c r="G176" s="739"/>
      <c r="H176" s="739"/>
      <c r="I176" s="739"/>
      <c r="J176" s="739"/>
      <c r="K176" s="739"/>
      <c r="L176" s="739"/>
      <c r="M176" s="739"/>
      <c r="N176" s="739"/>
      <c r="O176" s="739"/>
      <c r="P176" s="739"/>
    </row>
    <row r="177" spans="1:16">
      <c r="A177" s="1"/>
      <c r="B177" s="38"/>
      <c r="C177" s="38"/>
      <c r="G177" s="739"/>
      <c r="H177" s="739"/>
      <c r="I177" s="739"/>
      <c r="J177" s="739"/>
      <c r="K177" s="739"/>
      <c r="L177" s="739"/>
      <c r="M177" s="739"/>
      <c r="N177" s="739"/>
      <c r="O177" s="739"/>
      <c r="P177" s="739"/>
    </row>
    <row r="178" spans="1:16">
      <c r="A178" s="1"/>
      <c r="B178" s="38"/>
      <c r="C178" s="38"/>
      <c r="G178" s="739"/>
      <c r="H178" s="739"/>
      <c r="I178" s="739"/>
      <c r="J178" s="739"/>
      <c r="K178" s="739"/>
      <c r="L178" s="739"/>
      <c r="M178" s="739"/>
      <c r="N178" s="739"/>
      <c r="O178" s="739"/>
      <c r="P178" s="739"/>
    </row>
    <row r="179" spans="1:16">
      <c r="A179" s="1"/>
      <c r="B179" s="38"/>
      <c r="C179" s="38"/>
      <c r="G179" s="739"/>
      <c r="H179" s="739"/>
      <c r="I179" s="739"/>
      <c r="J179" s="739"/>
      <c r="K179" s="739"/>
      <c r="L179" s="739"/>
      <c r="M179" s="739"/>
      <c r="N179" s="739"/>
      <c r="O179" s="739"/>
      <c r="P179" s="739"/>
    </row>
    <row r="180" spans="1:16">
      <c r="A180" s="1"/>
      <c r="B180" s="38"/>
      <c r="C180" s="38"/>
      <c r="G180" s="739"/>
      <c r="H180" s="739"/>
      <c r="I180" s="739"/>
      <c r="J180" s="739"/>
      <c r="K180" s="739"/>
      <c r="L180" s="739"/>
      <c r="M180" s="739"/>
      <c r="N180" s="739"/>
      <c r="O180" s="739"/>
      <c r="P180" s="739"/>
    </row>
    <row r="181" spans="1:16">
      <c r="A181" s="1"/>
      <c r="B181" s="38"/>
      <c r="C181" s="38"/>
      <c r="G181" s="739"/>
      <c r="H181" s="739"/>
      <c r="I181" s="739"/>
      <c r="J181" s="739"/>
      <c r="K181" s="739"/>
      <c r="L181" s="739"/>
      <c r="M181" s="739"/>
      <c r="N181" s="739"/>
      <c r="O181" s="739"/>
      <c r="P181" s="739"/>
    </row>
    <row r="182" spans="1:16">
      <c r="A182" s="1"/>
      <c r="B182" s="38"/>
      <c r="C182" s="38"/>
      <c r="G182" s="739"/>
      <c r="H182" s="739"/>
      <c r="I182" s="739"/>
      <c r="J182" s="739"/>
      <c r="K182" s="739"/>
      <c r="L182" s="739"/>
      <c r="M182" s="739"/>
      <c r="N182" s="739"/>
      <c r="O182" s="739"/>
      <c r="P182" s="739"/>
    </row>
    <row r="183" spans="1:16">
      <c r="A183" s="1"/>
      <c r="B183" s="38"/>
      <c r="C183" s="38"/>
      <c r="G183" s="739"/>
      <c r="H183" s="739"/>
      <c r="I183" s="739"/>
      <c r="J183" s="739"/>
      <c r="K183" s="739"/>
      <c r="L183" s="739"/>
      <c r="M183" s="739"/>
      <c r="N183" s="739"/>
      <c r="O183" s="739"/>
      <c r="P183" s="739"/>
    </row>
    <row r="184" spans="1:16">
      <c r="A184" s="1"/>
      <c r="B184" s="38"/>
      <c r="C184" s="38"/>
      <c r="G184" s="739"/>
      <c r="H184" s="739"/>
      <c r="I184" s="739"/>
      <c r="J184" s="739"/>
      <c r="K184" s="739"/>
      <c r="L184" s="739"/>
      <c r="M184" s="739"/>
      <c r="N184" s="739"/>
      <c r="O184" s="739"/>
      <c r="P184" s="739"/>
    </row>
    <row r="185" spans="1:16">
      <c r="A185" s="1"/>
      <c r="B185" s="38"/>
      <c r="C185" s="38"/>
      <c r="G185" s="739"/>
      <c r="H185" s="739"/>
      <c r="I185" s="739"/>
      <c r="J185" s="739"/>
      <c r="K185" s="739"/>
      <c r="L185" s="739"/>
      <c r="M185" s="739"/>
      <c r="N185" s="739"/>
      <c r="O185" s="739"/>
      <c r="P185" s="739"/>
    </row>
    <row r="186" spans="1:16">
      <c r="A186" s="1"/>
      <c r="B186" s="38"/>
      <c r="C186" s="38"/>
      <c r="G186" s="739"/>
      <c r="H186" s="739"/>
      <c r="I186" s="739"/>
      <c r="J186" s="739"/>
      <c r="K186" s="739"/>
      <c r="L186" s="739"/>
      <c r="M186" s="739"/>
      <c r="N186" s="739"/>
      <c r="O186" s="739"/>
      <c r="P186" s="739"/>
    </row>
    <row r="187" spans="1:16">
      <c r="A187" s="1"/>
      <c r="B187" s="38"/>
      <c r="C187" s="38"/>
      <c r="G187" s="739"/>
      <c r="H187" s="739"/>
      <c r="I187" s="739"/>
      <c r="J187" s="739"/>
      <c r="K187" s="739"/>
      <c r="L187" s="739"/>
      <c r="M187" s="739"/>
      <c r="N187" s="739"/>
      <c r="O187" s="739"/>
      <c r="P187" s="739"/>
    </row>
    <row r="188" spans="1:16">
      <c r="A188" s="1"/>
      <c r="B188" s="38"/>
      <c r="C188" s="38"/>
      <c r="G188" s="739"/>
      <c r="H188" s="739"/>
      <c r="I188" s="739"/>
      <c r="J188" s="739"/>
      <c r="K188" s="739"/>
      <c r="L188" s="739"/>
      <c r="M188" s="739"/>
      <c r="N188" s="739"/>
      <c r="O188" s="739"/>
      <c r="P188" s="739"/>
    </row>
    <row r="189" spans="1:16">
      <c r="A189" s="1"/>
      <c r="B189" s="38"/>
      <c r="C189" s="38"/>
      <c r="G189" s="739"/>
      <c r="H189" s="739"/>
      <c r="I189" s="739"/>
      <c r="J189" s="739"/>
      <c r="K189" s="739"/>
      <c r="L189" s="739"/>
      <c r="M189" s="739"/>
      <c r="N189" s="739"/>
      <c r="O189" s="739"/>
      <c r="P189" s="739"/>
    </row>
    <row r="190" spans="1:16">
      <c r="A190" s="1"/>
      <c r="B190" s="38"/>
      <c r="C190" s="38"/>
      <c r="G190" s="739"/>
      <c r="H190" s="739"/>
      <c r="I190" s="739"/>
      <c r="J190" s="739"/>
      <c r="K190" s="739"/>
      <c r="L190" s="739"/>
      <c r="M190" s="739"/>
      <c r="N190" s="739"/>
      <c r="O190" s="739"/>
      <c r="P190" s="739"/>
    </row>
    <row r="191" spans="1:16">
      <c r="A191" s="1"/>
      <c r="B191" s="38"/>
      <c r="C191" s="38"/>
      <c r="G191" s="739"/>
      <c r="H191" s="739"/>
      <c r="I191" s="739"/>
      <c r="J191" s="739"/>
      <c r="K191" s="739"/>
      <c r="L191" s="739"/>
      <c r="M191" s="739"/>
      <c r="N191" s="739"/>
      <c r="O191" s="739"/>
      <c r="P191" s="739"/>
    </row>
    <row r="192" spans="1:16">
      <c r="A192" s="1"/>
      <c r="B192" s="38"/>
      <c r="C192" s="38"/>
      <c r="G192" s="739"/>
      <c r="H192" s="739"/>
      <c r="I192" s="739"/>
      <c r="J192" s="739"/>
      <c r="K192" s="739"/>
      <c r="L192" s="739"/>
      <c r="M192" s="739"/>
      <c r="N192" s="739"/>
      <c r="O192" s="739"/>
      <c r="P192" s="739"/>
    </row>
    <row r="193" spans="1:16">
      <c r="A193" s="1"/>
      <c r="B193" s="38"/>
      <c r="C193" s="38"/>
      <c r="G193" s="739"/>
      <c r="H193" s="739"/>
      <c r="I193" s="739"/>
      <c r="J193" s="739"/>
      <c r="K193" s="739"/>
      <c r="L193" s="739"/>
      <c r="M193" s="739"/>
      <c r="N193" s="739"/>
      <c r="O193" s="739"/>
      <c r="P193" s="739"/>
    </row>
    <row r="194" spans="1:16">
      <c r="A194" s="1"/>
      <c r="B194" s="38"/>
      <c r="C194" s="38"/>
      <c r="G194" s="739"/>
      <c r="H194" s="739"/>
      <c r="I194" s="739"/>
      <c r="J194" s="739"/>
      <c r="K194" s="739"/>
      <c r="L194" s="739"/>
      <c r="M194" s="739"/>
      <c r="N194" s="739"/>
      <c r="O194" s="739"/>
      <c r="P194" s="739"/>
    </row>
    <row r="195" spans="1:16">
      <c r="A195" s="1"/>
      <c r="B195" s="38"/>
      <c r="C195" s="38"/>
      <c r="G195" s="739"/>
      <c r="H195" s="739"/>
      <c r="I195" s="739"/>
      <c r="J195" s="739"/>
      <c r="K195" s="739"/>
      <c r="L195" s="739"/>
      <c r="M195" s="739"/>
      <c r="N195" s="739"/>
      <c r="O195" s="739"/>
      <c r="P195" s="739"/>
    </row>
    <row r="196" spans="1:16">
      <c r="A196" s="1"/>
      <c r="B196" s="38"/>
      <c r="C196" s="38"/>
      <c r="G196" s="739"/>
      <c r="H196" s="739"/>
      <c r="I196" s="739"/>
      <c r="J196" s="739"/>
      <c r="K196" s="739"/>
      <c r="L196" s="739"/>
      <c r="M196" s="739"/>
      <c r="N196" s="739"/>
      <c r="O196" s="739"/>
      <c r="P196" s="739"/>
    </row>
    <row r="197" spans="1:16">
      <c r="A197" s="1"/>
      <c r="B197" s="38"/>
      <c r="C197" s="38"/>
      <c r="G197" s="739"/>
      <c r="H197" s="739"/>
      <c r="I197" s="739"/>
      <c r="J197" s="739"/>
      <c r="K197" s="739"/>
      <c r="L197" s="739"/>
      <c r="M197" s="739"/>
      <c r="N197" s="739"/>
      <c r="O197" s="739"/>
      <c r="P197" s="739"/>
    </row>
    <row r="198" spans="1:16">
      <c r="A198" s="1"/>
      <c r="B198" s="38"/>
      <c r="C198" s="38"/>
      <c r="G198" s="739"/>
      <c r="H198" s="739"/>
      <c r="I198" s="739"/>
      <c r="J198" s="739"/>
      <c r="K198" s="739"/>
      <c r="L198" s="739"/>
      <c r="M198" s="739"/>
      <c r="N198" s="739"/>
      <c r="O198" s="739"/>
      <c r="P198" s="739"/>
    </row>
    <row r="199" spans="1:16">
      <c r="A199" s="1"/>
      <c r="B199" s="38"/>
      <c r="C199" s="38"/>
      <c r="G199" s="739"/>
      <c r="H199" s="739"/>
      <c r="I199" s="739"/>
      <c r="J199" s="739"/>
      <c r="K199" s="739"/>
      <c r="L199" s="739"/>
      <c r="M199" s="739"/>
      <c r="N199" s="739"/>
      <c r="O199" s="739"/>
      <c r="P199" s="739"/>
    </row>
    <row r="200" spans="1:16">
      <c r="A200" s="1"/>
      <c r="B200" s="38"/>
      <c r="C200" s="38"/>
      <c r="G200" s="739"/>
      <c r="H200" s="739"/>
      <c r="I200" s="739"/>
      <c r="J200" s="739"/>
      <c r="K200" s="739"/>
      <c r="L200" s="739"/>
      <c r="M200" s="739"/>
      <c r="N200" s="739"/>
      <c r="O200" s="739"/>
      <c r="P200" s="739"/>
    </row>
    <row r="201" spans="1:16">
      <c r="A201" s="1"/>
      <c r="B201" s="38"/>
      <c r="C201" s="38"/>
      <c r="G201" s="739"/>
      <c r="H201" s="739"/>
      <c r="I201" s="739"/>
      <c r="J201" s="739"/>
      <c r="K201" s="739"/>
      <c r="L201" s="739"/>
      <c r="M201" s="739"/>
      <c r="N201" s="739"/>
      <c r="O201" s="739"/>
      <c r="P201" s="739"/>
    </row>
    <row r="202" spans="1:16">
      <c r="A202" s="1"/>
      <c r="B202" s="38"/>
      <c r="C202" s="38"/>
      <c r="G202" s="739"/>
      <c r="H202" s="739"/>
      <c r="I202" s="739"/>
      <c r="J202" s="739"/>
      <c r="K202" s="739"/>
      <c r="L202" s="739"/>
      <c r="M202" s="739"/>
      <c r="N202" s="739"/>
      <c r="O202" s="739"/>
      <c r="P202" s="739"/>
    </row>
    <row r="203" spans="1:16">
      <c r="A203" s="1"/>
      <c r="B203" s="38"/>
      <c r="C203" s="38"/>
      <c r="G203" s="739"/>
      <c r="H203" s="739"/>
      <c r="I203" s="739"/>
      <c r="J203" s="739"/>
      <c r="K203" s="739"/>
      <c r="L203" s="739"/>
      <c r="M203" s="739"/>
      <c r="N203" s="739"/>
      <c r="O203" s="739"/>
      <c r="P203" s="739"/>
    </row>
    <row r="204" spans="1:16">
      <c r="A204" s="1"/>
      <c r="B204" s="38"/>
      <c r="C204" s="38"/>
      <c r="G204" s="739"/>
      <c r="H204" s="739"/>
      <c r="I204" s="739"/>
      <c r="J204" s="739"/>
      <c r="K204" s="739"/>
      <c r="L204" s="739"/>
      <c r="M204" s="739"/>
      <c r="N204" s="739"/>
      <c r="O204" s="739"/>
      <c r="P204" s="739"/>
    </row>
    <row r="205" spans="1:16">
      <c r="A205" s="1"/>
      <c r="B205" s="38"/>
      <c r="C205" s="38"/>
      <c r="G205" s="739"/>
      <c r="H205" s="739"/>
      <c r="I205" s="739"/>
      <c r="J205" s="739"/>
      <c r="K205" s="739"/>
      <c r="L205" s="739"/>
      <c r="M205" s="739"/>
      <c r="N205" s="739"/>
      <c r="O205" s="739"/>
      <c r="P205" s="739"/>
    </row>
    <row r="206" spans="1:16">
      <c r="A206" s="1"/>
      <c r="B206" s="38"/>
      <c r="C206" s="38"/>
    </row>
    <row r="207" spans="1:16">
      <c r="A207" s="1"/>
      <c r="B207" s="38"/>
      <c r="C207" s="38"/>
    </row>
    <row r="208" spans="1:16">
      <c r="A208" s="1"/>
      <c r="B208" s="38"/>
      <c r="C208" s="38"/>
    </row>
    <row r="209" spans="1:3">
      <c r="A209" s="1"/>
      <c r="B209" s="38"/>
      <c r="C209" s="38"/>
    </row>
    <row r="210" spans="1:3">
      <c r="A210" s="1"/>
      <c r="B210" s="38"/>
      <c r="C210" s="38"/>
    </row>
    <row r="211" spans="1:3">
      <c r="A211" s="1"/>
      <c r="B211" s="38"/>
      <c r="C211" s="38"/>
    </row>
    <row r="212" spans="1:3">
      <c r="A212" s="1"/>
      <c r="B212" s="38"/>
      <c r="C212" s="38"/>
    </row>
  </sheetData>
  <sortState ref="A1:B211">
    <sortCondition descending="1" ref="B1:B2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E21" sqref="E21"/>
    </sheetView>
  </sheetViews>
  <sheetFormatPr defaultRowHeight="12.75"/>
  <cols>
    <col min="1" max="1" width="23.28515625" bestFit="1" customWidth="1"/>
    <col min="3" max="3" width="9.140625" style="751"/>
    <col min="9" max="9" width="22.85546875" customWidth="1"/>
    <col min="11" max="11" width="25.5703125" customWidth="1"/>
    <col min="13" max="13" width="20.42578125" customWidth="1"/>
  </cols>
  <sheetData>
    <row r="1" spans="1:13" ht="13.5" thickBot="1">
      <c r="A1" s="40" t="s">
        <v>22</v>
      </c>
      <c r="B1" s="41" t="s">
        <v>16</v>
      </c>
      <c r="C1" s="42" t="s">
        <v>8</v>
      </c>
    </row>
    <row r="2" spans="1:13" ht="15">
      <c r="A2" s="742" t="s">
        <v>172</v>
      </c>
      <c r="B2" s="745">
        <v>256</v>
      </c>
      <c r="C2" s="748">
        <v>1</v>
      </c>
      <c r="I2" s="727"/>
      <c r="J2" s="727"/>
      <c r="K2" s="727"/>
      <c r="L2" s="727"/>
    </row>
    <row r="3" spans="1:13" ht="15">
      <c r="A3" s="743" t="s">
        <v>102</v>
      </c>
      <c r="B3" s="746">
        <v>255</v>
      </c>
      <c r="C3" s="749">
        <v>2</v>
      </c>
      <c r="I3" s="671"/>
      <c r="J3" s="727"/>
      <c r="K3" s="169"/>
      <c r="L3" s="727"/>
    </row>
    <row r="4" spans="1:13" ht="15">
      <c r="A4" s="743" t="s">
        <v>68</v>
      </c>
      <c r="B4" s="746">
        <v>101</v>
      </c>
      <c r="C4" s="749">
        <v>3</v>
      </c>
      <c r="I4" s="671"/>
      <c r="J4" s="727"/>
      <c r="L4" s="727"/>
    </row>
    <row r="5" spans="1:13" ht="15">
      <c r="A5" s="743" t="s">
        <v>69</v>
      </c>
      <c r="B5" s="746">
        <v>96</v>
      </c>
      <c r="C5" s="749">
        <v>4</v>
      </c>
      <c r="I5" s="184"/>
      <c r="J5" s="727"/>
      <c r="K5" s="169"/>
      <c r="L5" s="727"/>
      <c r="M5" s="171"/>
    </row>
    <row r="6" spans="1:13" ht="15">
      <c r="A6" s="743" t="s">
        <v>70</v>
      </c>
      <c r="B6" s="746">
        <v>81</v>
      </c>
      <c r="C6" s="749">
        <v>5</v>
      </c>
      <c r="I6" s="671"/>
      <c r="J6" s="727"/>
      <c r="L6" s="727"/>
    </row>
    <row r="7" spans="1:13" ht="15">
      <c r="A7" s="743" t="s">
        <v>105</v>
      </c>
      <c r="B7" s="746">
        <v>65</v>
      </c>
      <c r="C7" s="749">
        <v>6</v>
      </c>
      <c r="I7" s="671"/>
      <c r="J7" s="727"/>
      <c r="K7" s="728"/>
      <c r="L7" s="727"/>
    </row>
    <row r="8" spans="1:13" ht="15">
      <c r="A8" s="743" t="s">
        <v>257</v>
      </c>
      <c r="B8" s="746">
        <v>60</v>
      </c>
      <c r="C8" s="749">
        <v>7</v>
      </c>
    </row>
    <row r="9" spans="1:13" ht="15">
      <c r="A9" s="743" t="s">
        <v>104</v>
      </c>
      <c r="B9" s="746">
        <v>54</v>
      </c>
      <c r="C9" s="749">
        <v>8</v>
      </c>
      <c r="I9" s="671"/>
      <c r="J9" s="727"/>
      <c r="K9" s="169"/>
      <c r="L9" s="727"/>
    </row>
    <row r="10" spans="1:13" ht="15">
      <c r="A10" s="743" t="s">
        <v>103</v>
      </c>
      <c r="B10" s="746">
        <v>46</v>
      </c>
      <c r="C10" s="749">
        <v>9</v>
      </c>
      <c r="I10" s="727"/>
      <c r="J10" s="727"/>
      <c r="K10" s="727"/>
      <c r="L10" s="727"/>
    </row>
    <row r="11" spans="1:13" ht="15">
      <c r="A11" s="743" t="s">
        <v>175</v>
      </c>
      <c r="B11" s="746">
        <v>43</v>
      </c>
      <c r="C11" s="749">
        <v>10</v>
      </c>
      <c r="I11" s="671"/>
      <c r="J11" s="727"/>
      <c r="K11" s="727"/>
      <c r="L11" s="727"/>
    </row>
    <row r="12" spans="1:13" ht="15">
      <c r="A12" s="743" t="s">
        <v>215</v>
      </c>
      <c r="B12" s="746">
        <v>32</v>
      </c>
      <c r="C12" s="749">
        <v>11</v>
      </c>
      <c r="I12" s="671"/>
      <c r="J12" s="727"/>
      <c r="K12" s="169"/>
      <c r="L12" s="727"/>
    </row>
    <row r="13" spans="1:13" ht="15">
      <c r="A13" s="743" t="s">
        <v>199</v>
      </c>
      <c r="B13" s="746">
        <v>27</v>
      </c>
      <c r="C13" s="749">
        <v>12</v>
      </c>
    </row>
    <row r="14" spans="1:13" ht="15.75" thickBot="1">
      <c r="A14" s="744" t="s">
        <v>149</v>
      </c>
      <c r="B14" s="747">
        <v>19</v>
      </c>
      <c r="C14" s="750">
        <v>13</v>
      </c>
      <c r="I14" s="671"/>
      <c r="J14" s="727"/>
      <c r="K14" s="169"/>
      <c r="L14" s="727"/>
    </row>
  </sheetData>
  <sortState ref="A1:B534">
    <sortCondition descending="1" ref="B1:B5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троеборье PL AMT RAW</vt:lpstr>
      <vt:lpstr>троеборье PL PRO RAW</vt:lpstr>
      <vt:lpstr>жим BP AMT RAW</vt:lpstr>
      <vt:lpstr>жим BP PRO RAW</vt:lpstr>
      <vt:lpstr>Русский жим AMT&amp;PRO</vt:lpstr>
      <vt:lpstr>Командное</vt:lpstr>
      <vt:lpstr>Тренерское</vt:lpstr>
      <vt:lpstr>'жим BP AMT RAW'!Область_печати</vt:lpstr>
      <vt:lpstr>'жим BP PRO RAW'!Область_печати</vt:lpstr>
      <vt:lpstr>'Русский жим AMT&amp;PRO'!Область_печати</vt:lpstr>
      <vt:lpstr>'троеборье PL AMT RAW'!Область_печати</vt:lpstr>
      <vt:lpstr>'троеборье PL PRO RAW'!Область_печати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2017-09-29T13:23:50Z</cp:lastPrinted>
  <dcterms:created xsi:type="dcterms:W3CDTF">2010-12-17T08:17:08Z</dcterms:created>
  <dcterms:modified xsi:type="dcterms:W3CDTF">2018-06-18T17:11:41Z</dcterms:modified>
</cp:coreProperties>
</file>