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840" windowHeight="8250" tabRatio="808"/>
  </bookViews>
  <sheets>
    <sheet name="1 ПОТОК Пауэрлифтинг " sheetId="5" r:id="rId1"/>
    <sheet name="2 ПОТОК ЖИМ" sheetId="6" r:id="rId2"/>
    <sheet name="3 ПОТОК ЖИМ" sheetId="7" r:id="rId3"/>
    <sheet name="4 ПОТОК ЖИМ" sheetId="8" r:id="rId4"/>
    <sheet name="5 ПОТОК ТЯГА" sheetId="9" r:id="rId5"/>
    <sheet name="6 ПОТОК ТЯГА" sheetId="10" r:id="rId6"/>
    <sheet name="7 ПОТОК НАРОДНЫЙ ЖИМ" sheetId="11" r:id="rId7"/>
    <sheet name="8 ПОТОК  РУССКИЙ ЖИМ" sheetId="12" r:id="rId8"/>
    <sheet name="Абсолютка ЖИМ" sheetId="15" r:id="rId9"/>
    <sheet name="АБСОЛЮТКА СТАНОВАЯ ТЯГА" sheetId="14" r:id="rId10"/>
  </sheets>
  <calcPr calcId="124519"/>
</workbook>
</file>

<file path=xl/calcChain.xml><?xml version="1.0" encoding="utf-8"?>
<calcChain xmlns="http://schemas.openxmlformats.org/spreadsheetml/2006/main">
  <c r="J7" i="15"/>
  <c r="J5"/>
  <c r="J4"/>
  <c r="J2"/>
  <c r="J6"/>
  <c r="J3"/>
  <c r="Q5" i="10"/>
  <c r="Q6"/>
  <c r="Q7"/>
  <c r="Q8"/>
  <c r="Q9"/>
  <c r="Q10"/>
  <c r="Q4"/>
  <c r="Q6" i="9"/>
  <c r="Q7"/>
  <c r="Q8"/>
  <c r="Q9"/>
  <c r="Q10"/>
  <c r="Q5"/>
  <c r="Q6" i="6"/>
  <c r="M4" i="12"/>
  <c r="M5"/>
  <c r="M6"/>
  <c r="M7"/>
  <c r="M8"/>
  <c r="M10"/>
  <c r="M9"/>
  <c r="M11"/>
  <c r="M12"/>
  <c r="M3"/>
  <c r="C7"/>
  <c r="C9"/>
  <c r="C12" l="1"/>
  <c r="J2" i="14"/>
  <c r="J9"/>
  <c r="J8"/>
  <c r="J7"/>
  <c r="J6"/>
  <c r="J4"/>
  <c r="J3"/>
  <c r="J5"/>
  <c r="D4" i="9"/>
  <c r="D9"/>
  <c r="P8" i="7"/>
  <c r="D5" i="10"/>
  <c r="P9" i="7"/>
  <c r="P10"/>
  <c r="P11"/>
  <c r="P4"/>
  <c r="P5"/>
  <c r="P6"/>
  <c r="P7"/>
  <c r="Q7" i="6"/>
  <c r="Q8"/>
  <c r="Q13"/>
  <c r="Q10"/>
  <c r="Q9"/>
  <c r="Q5"/>
  <c r="Q11"/>
  <c r="Q12"/>
  <c r="Z11" i="5"/>
  <c r="D11" i="8"/>
  <c r="D4"/>
  <c r="D6"/>
  <c r="D9"/>
  <c r="D10"/>
  <c r="D7"/>
  <c r="D5"/>
  <c r="D8"/>
  <c r="D5" i="6"/>
  <c r="D7"/>
  <c r="D9" i="7"/>
  <c r="Y6" i="5"/>
  <c r="Z6" s="1"/>
  <c r="Y4"/>
  <c r="Z4" s="1"/>
  <c r="Y7"/>
  <c r="Z7" s="1"/>
  <c r="Y10"/>
  <c r="Z10" s="1"/>
  <c r="Y8"/>
  <c r="Z8" s="1"/>
  <c r="Y13"/>
  <c r="Z13" s="1"/>
  <c r="Y12"/>
  <c r="Z12" s="1"/>
  <c r="Y9"/>
  <c r="Z9" s="1"/>
  <c r="Y5"/>
  <c r="Z5" s="1"/>
  <c r="E7"/>
  <c r="D8" i="7"/>
  <c r="D6" i="10"/>
  <c r="E11" i="5"/>
  <c r="E9"/>
  <c r="D10" i="7"/>
  <c r="C4" i="11"/>
  <c r="D12" i="6"/>
  <c r="E5" i="5"/>
  <c r="D8" i="6"/>
  <c r="D8" i="9"/>
  <c r="D7"/>
  <c r="D6"/>
  <c r="D10"/>
  <c r="D11" i="6"/>
  <c r="E13" i="5"/>
  <c r="E6"/>
  <c r="C6" i="12"/>
  <c r="C11"/>
  <c r="C5"/>
  <c r="C10"/>
  <c r="C8"/>
  <c r="C4"/>
  <c r="C3"/>
  <c r="D5" i="9" l="1"/>
  <c r="D6" i="7"/>
  <c r="D4"/>
  <c r="D5"/>
  <c r="D11"/>
  <c r="D7"/>
  <c r="Q4" i="6"/>
  <c r="D9"/>
  <c r="D10"/>
  <c r="D13"/>
  <c r="D6"/>
  <c r="D4"/>
  <c r="E10" i="5"/>
</calcChain>
</file>

<file path=xl/sharedStrings.xml><?xml version="1.0" encoding="utf-8"?>
<sst xmlns="http://schemas.openxmlformats.org/spreadsheetml/2006/main" count="628" uniqueCount="146">
  <si>
    <t>ДК</t>
  </si>
  <si>
    <t>Дивизион</t>
  </si>
  <si>
    <t>В/К</t>
  </si>
  <si>
    <t>ФИО</t>
  </si>
  <si>
    <t>Дата рождения</t>
  </si>
  <si>
    <t>Возрастная категория</t>
  </si>
  <si>
    <t>да</t>
  </si>
  <si>
    <t>Солоницкий Евгений Олегович</t>
  </si>
  <si>
    <t>Тонков Андрей Дмитриевич</t>
  </si>
  <si>
    <t>Хромов Павел Сергеевич</t>
  </si>
  <si>
    <t>Жим лежа</t>
  </si>
  <si>
    <t>Город</t>
  </si>
  <si>
    <t>Команда</t>
  </si>
  <si>
    <t>Открытая</t>
  </si>
  <si>
    <t>нет</t>
  </si>
  <si>
    <t>Ермолаев Вячеслав Александрович</t>
  </si>
  <si>
    <t>Бронницы</t>
  </si>
  <si>
    <t>Кудимов Виктор Валерьевич</t>
  </si>
  <si>
    <t>Видное</t>
  </si>
  <si>
    <t>Юниоры</t>
  </si>
  <si>
    <t>Иваново</t>
  </si>
  <si>
    <t>Сборная Иваново</t>
  </si>
  <si>
    <t>Туликов Максим Леонидович</t>
  </si>
  <si>
    <t>Возраст</t>
  </si>
  <si>
    <t>М1</t>
  </si>
  <si>
    <t>Ярославль</t>
  </si>
  <si>
    <t>Трошин Роман Владимирович</t>
  </si>
  <si>
    <t>Железная Семья</t>
  </si>
  <si>
    <t>Становая тяга</t>
  </si>
  <si>
    <t>Ухта</t>
  </si>
  <si>
    <t>Манышкин Арсений Владимирович</t>
  </si>
  <si>
    <t>Киров</t>
  </si>
  <si>
    <t>Колосов Александр Михайлович</t>
  </si>
  <si>
    <t>Шляпников Владимир Владимирович</t>
  </si>
  <si>
    <t>Шляпников Кирилл Владимирович</t>
  </si>
  <si>
    <t>Юноши</t>
  </si>
  <si>
    <t>Покровский Игорь Эльмарович</t>
  </si>
  <si>
    <t>Москва</t>
  </si>
  <si>
    <t>Кострома</t>
  </si>
  <si>
    <t>Сборная Костромской области</t>
  </si>
  <si>
    <t>М2</t>
  </si>
  <si>
    <t>Ульманен Максим</t>
  </si>
  <si>
    <t>СК Позитив</t>
  </si>
  <si>
    <t>Рыбинск</t>
  </si>
  <si>
    <t>Аркуда</t>
  </si>
  <si>
    <t>Хохалев Семён Александрович</t>
  </si>
  <si>
    <t>Пошехонье</t>
  </si>
  <si>
    <t>Соловьева Ксения Александровна</t>
  </si>
  <si>
    <t>Соловьев Александр Валентинович</t>
  </si>
  <si>
    <t>Смирнов Евгений Николаевич</t>
  </si>
  <si>
    <t>Липин Александр Николаевич</t>
  </si>
  <si>
    <t>Королев Александр Андреевич</t>
  </si>
  <si>
    <t>Айбабин Александр Вячеславович</t>
  </si>
  <si>
    <t>Тензор</t>
  </si>
  <si>
    <t>Убираев Семен Игоревич</t>
  </si>
  <si>
    <t>Karpov Team</t>
  </si>
  <si>
    <t>Бахтеев Дмитрий Анатольевич</t>
  </si>
  <si>
    <t>М3</t>
  </si>
  <si>
    <t>Химический теленок</t>
  </si>
  <si>
    <t>Рощин Рафик Асифович</t>
  </si>
  <si>
    <t>Кургов Владимир</t>
  </si>
  <si>
    <t>М4</t>
  </si>
  <si>
    <t>Тейково</t>
  </si>
  <si>
    <t>Аверкин Сергей </t>
  </si>
  <si>
    <t>Воробьёв Александр</t>
  </si>
  <si>
    <t>Мантурово</t>
  </si>
  <si>
    <t>Скобкарев Роман Сергеевич</t>
  </si>
  <si>
    <t>Ижевск</t>
  </si>
  <si>
    <t>Аграшин Алексей Сергеевич</t>
  </si>
  <si>
    <t>Шаронова Кристина Бадаловна</t>
  </si>
  <si>
    <t>Теплов Евгений Сергеевич</t>
  </si>
  <si>
    <t>СОВ</t>
  </si>
  <si>
    <t>Черноситов Юлий Анатольевич</t>
  </si>
  <si>
    <t>Тутаев</t>
  </si>
  <si>
    <t>Чупанов Александр Александрович</t>
  </si>
  <si>
    <t>Хорев Роман Олегович</t>
  </si>
  <si>
    <t>Капралов Виктор Александрович</t>
  </si>
  <si>
    <t>Капитонов Юрий</t>
  </si>
  <si>
    <t>М5</t>
  </si>
  <si>
    <t>ЖИМ НА МАКСИМУМ</t>
  </si>
  <si>
    <t>НАРОДНЫЙ ЖИМ</t>
  </si>
  <si>
    <t>ПАУЭРЛИФТИНГ</t>
  </si>
  <si>
    <t>РУССКИЙ ЖИМ</t>
  </si>
  <si>
    <t>Прокопова Елена Михайловна</t>
  </si>
  <si>
    <t>лично</t>
  </si>
  <si>
    <t>Присед</t>
  </si>
  <si>
    <t>Жим</t>
  </si>
  <si>
    <t>Сумма</t>
  </si>
  <si>
    <t>КОЭФ</t>
  </si>
  <si>
    <t>ИТОГ</t>
  </si>
  <si>
    <t>Пол</t>
  </si>
  <si>
    <t>м</t>
  </si>
  <si>
    <t>ж</t>
  </si>
  <si>
    <t>Вес</t>
  </si>
  <si>
    <t>Шварц</t>
  </si>
  <si>
    <t>рез-тат</t>
  </si>
  <si>
    <t>СОБСТВ.ВЕС</t>
  </si>
  <si>
    <t>ЖИМ ЛЕЖА мужчины Любители , весовые категории 90 и 100 кг</t>
  </si>
  <si>
    <t xml:space="preserve">ЖИМ ЛЕЖА  мужчины Любители, весовые категории 110 и выше и мужчины ПРО весовые категории 90 и выше </t>
  </si>
  <si>
    <t>ТЯГА</t>
  </si>
  <si>
    <t>Ж</t>
  </si>
  <si>
    <t>М</t>
  </si>
  <si>
    <t>Становая тяга мужчины Любители и ПРО, весовые категории 90 кг включительно и выше</t>
  </si>
  <si>
    <t>х</t>
  </si>
  <si>
    <t>вес</t>
  </si>
  <si>
    <t>разы</t>
  </si>
  <si>
    <t>Собств.вес</t>
  </si>
  <si>
    <t>пол</t>
  </si>
  <si>
    <t>Александрова Ксения Алексеевна</t>
  </si>
  <si>
    <t>Мамедов Шахин Юнус оглы</t>
  </si>
  <si>
    <t>Савинов Евгений Евгеньевич</t>
  </si>
  <si>
    <t>Бачерикова Елена Николаевна</t>
  </si>
  <si>
    <t>Пирог Дмитрий Юрьевич</t>
  </si>
  <si>
    <t>Луга</t>
  </si>
  <si>
    <t>Гаврилова Марина Сергеевна</t>
  </si>
  <si>
    <t>Тасаева/Вахрушева Любовь Игоревна</t>
  </si>
  <si>
    <t>Ax lift</t>
  </si>
  <si>
    <t>Панов Александр Александрович</t>
  </si>
  <si>
    <t>Дурандин Сергей Борисович</t>
  </si>
  <si>
    <t>Жильцов Николай Юрьевич</t>
  </si>
  <si>
    <t xml:space="preserve">Дурандин Сергей Борисович </t>
  </si>
  <si>
    <t>перезачет</t>
  </si>
  <si>
    <t>Рудь Данил Александрович</t>
  </si>
  <si>
    <t>-</t>
  </si>
  <si>
    <t>Богачёв Даниил Владимирович</t>
  </si>
  <si>
    <t>Место</t>
  </si>
  <si>
    <t>место</t>
  </si>
  <si>
    <t>Судакова Ксения</t>
  </si>
  <si>
    <t>Солигалич</t>
  </si>
  <si>
    <t xml:space="preserve">Юноши </t>
  </si>
  <si>
    <t>Иванов Николай Павлович</t>
  </si>
  <si>
    <t>Смекалов Валерий Александрович</t>
  </si>
  <si>
    <t>Соловьев Глеб Евгеньевчи</t>
  </si>
  <si>
    <t>Итог</t>
  </si>
  <si>
    <t>RAW</t>
  </si>
  <si>
    <t>SOFT</t>
  </si>
  <si>
    <t>Лично</t>
  </si>
  <si>
    <t>ЖИМ ЛЕЖА Женщины Любители и ПРО все категории и мужчины Любители, ПРО и СОВ категории 82,5 кг включительно</t>
  </si>
  <si>
    <t>Становая тяга Женщины все и мужчины Любители и ПРО, весовые категории 82,5 включительно</t>
  </si>
  <si>
    <t>Шварц/Мелоун</t>
  </si>
  <si>
    <t>Собств. вес</t>
  </si>
  <si>
    <t>СОБСТВ. ВЕС</t>
  </si>
  <si>
    <t>Шварц/ Мелоун</t>
  </si>
  <si>
    <t>Д/К</t>
  </si>
  <si>
    <t>Коэф.</t>
  </si>
  <si>
    <t>Коменда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</si>
</sst>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08">
    <xf numFmtId="0" fontId="0" fillId="0" borderId="0" xfId="0"/>
    <xf numFmtId="0" fontId="1" fillId="0" borderId="2" xfId="1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1" applyFont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Border="1"/>
    <xf numFmtId="1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NumberFormat="1" applyFont="1" applyFill="1" applyBorder="1"/>
    <xf numFmtId="14" fontId="3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3" fillId="0" borderId="5" xfId="0" applyFont="1" applyBorder="1"/>
    <xf numFmtId="14" fontId="3" fillId="0" borderId="5" xfId="0" applyNumberFormat="1" applyFont="1" applyBorder="1"/>
    <xf numFmtId="0" fontId="3" fillId="0" borderId="5" xfId="0" applyNumberFormat="1" applyFont="1" applyBorder="1"/>
    <xf numFmtId="0" fontId="0" fillId="0" borderId="5" xfId="1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8" xfId="0" applyFont="1" applyBorder="1"/>
    <xf numFmtId="0" fontId="3" fillId="0" borderId="7" xfId="0" applyFont="1" applyBorder="1"/>
    <xf numFmtId="0" fontId="3" fillId="0" borderId="10" xfId="0" applyNumberFormat="1" applyFont="1" applyBorder="1"/>
    <xf numFmtId="0" fontId="3" fillId="0" borderId="10" xfId="0" applyFont="1" applyBorder="1"/>
    <xf numFmtId="0" fontId="0" fillId="0" borderId="10" xfId="1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1" xfId="0" applyFont="1" applyBorder="1"/>
    <xf numFmtId="0" fontId="0" fillId="0" borderId="0" xfId="0" applyFont="1" applyBorder="1"/>
    <xf numFmtId="14" fontId="3" fillId="0" borderId="10" xfId="0" applyNumberFormat="1" applyFont="1" applyBorder="1"/>
    <xf numFmtId="0" fontId="0" fillId="0" borderId="5" xfId="0" applyFont="1" applyBorder="1"/>
    <xf numFmtId="0" fontId="0" fillId="0" borderId="10" xfId="0" applyFont="1" applyBorder="1"/>
    <xf numFmtId="14" fontId="0" fillId="0" borderId="5" xfId="0" applyNumberFormat="1" applyFont="1" applyBorder="1"/>
    <xf numFmtId="14" fontId="0" fillId="0" borderId="1" xfId="0" applyNumberFormat="1" applyBorder="1"/>
    <xf numFmtId="0" fontId="3" fillId="0" borderId="13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1" applyFont="1" applyBorder="1" applyAlignment="1"/>
    <xf numFmtId="0" fontId="1" fillId="0" borderId="1" xfId="1" applyFont="1" applyBorder="1" applyAlignment="1">
      <alignment wrapText="1"/>
    </xf>
    <xf numFmtId="0" fontId="1" fillId="0" borderId="1" xfId="1" applyFont="1" applyFill="1" applyBorder="1" applyAlignment="1"/>
    <xf numFmtId="0" fontId="3" fillId="0" borderId="9" xfId="0" applyFont="1" applyBorder="1"/>
    <xf numFmtId="0" fontId="3" fillId="0" borderId="10" xfId="0" applyNumberFormat="1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1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2" fontId="0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/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Fill="1" applyBorder="1" applyAlignment="1">
      <alignment horizontal="left"/>
    </xf>
    <xf numFmtId="14" fontId="9" fillId="0" borderId="1" xfId="0" applyNumberFormat="1" applyFont="1" applyBorder="1"/>
    <xf numFmtId="0" fontId="9" fillId="0" borderId="1" xfId="0" applyNumberFormat="1" applyFont="1" applyBorder="1"/>
    <xf numFmtId="0" fontId="8" fillId="0" borderId="1" xfId="1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9" fillId="0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/>
    </xf>
    <xf numFmtId="14" fontId="8" fillId="0" borderId="1" xfId="0" applyNumberFormat="1" applyFont="1" applyBorder="1"/>
    <xf numFmtId="0" fontId="9" fillId="0" borderId="1" xfId="0" applyNumberFormat="1" applyFont="1" applyFill="1" applyBorder="1"/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0" fontId="3" fillId="0" borderId="4" xfId="0" applyFont="1" applyBorder="1"/>
    <xf numFmtId="0" fontId="0" fillId="0" borderId="5" xfId="0" applyFill="1" applyBorder="1" applyAlignment="1">
      <alignment horizontal="left"/>
    </xf>
    <xf numFmtId="0" fontId="0" fillId="0" borderId="5" xfId="0" applyFont="1" applyFill="1" applyBorder="1" applyAlignment="1">
      <alignment horizontal="right"/>
    </xf>
    <xf numFmtId="164" fontId="0" fillId="0" borderId="5" xfId="0" applyNumberFormat="1" applyFont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0" fillId="0" borderId="6" xfId="0" applyFont="1" applyBorder="1"/>
    <xf numFmtId="0" fontId="0" fillId="0" borderId="10" xfId="0" applyBorder="1" applyAlignment="1">
      <alignment horizontal="left"/>
    </xf>
    <xf numFmtId="14" fontId="0" fillId="0" borderId="10" xfId="0" applyNumberFormat="1" applyFont="1" applyBorder="1"/>
    <xf numFmtId="0" fontId="3" fillId="0" borderId="10" xfId="0" applyFont="1" applyFill="1" applyBorder="1"/>
    <xf numFmtId="0" fontId="0" fillId="0" borderId="10" xfId="0" applyFont="1" applyFill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14" fontId="0" fillId="0" borderId="5" xfId="0" applyNumberFormat="1" applyFont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0" fillId="0" borderId="10" xfId="0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right"/>
    </xf>
    <xf numFmtId="0" fontId="5" fillId="0" borderId="5" xfId="0" applyFont="1" applyBorder="1"/>
    <xf numFmtId="0" fontId="0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Font="1" applyBorder="1" applyAlignment="1"/>
    <xf numFmtId="2" fontId="0" fillId="0" borderId="5" xfId="0" applyNumberFormat="1" applyFont="1" applyBorder="1"/>
    <xf numFmtId="0" fontId="0" fillId="0" borderId="8" xfId="0" applyFont="1" applyFill="1" applyBorder="1"/>
    <xf numFmtId="0" fontId="3" fillId="0" borderId="9" xfId="0" applyFont="1" applyFill="1" applyBorder="1"/>
    <xf numFmtId="0" fontId="0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2" fontId="0" fillId="0" borderId="10" xfId="0" applyNumberFormat="1" applyFont="1" applyBorder="1"/>
    <xf numFmtId="0" fontId="3" fillId="0" borderId="4" xfId="0" applyFont="1" applyFill="1" applyBorder="1"/>
    <xf numFmtId="0" fontId="3" fillId="0" borderId="5" xfId="0" applyNumberFormat="1" applyFont="1" applyFill="1" applyBorder="1"/>
    <xf numFmtId="0" fontId="0" fillId="0" borderId="6" xfId="0" applyFont="1" applyFill="1" applyBorder="1"/>
    <xf numFmtId="0" fontId="0" fillId="0" borderId="8" xfId="0" applyFont="1" applyFill="1" applyBorder="1" applyAlignment="1"/>
    <xf numFmtId="0" fontId="3" fillId="0" borderId="7" xfId="0" applyFont="1" applyFill="1" applyBorder="1"/>
    <xf numFmtId="0" fontId="0" fillId="0" borderId="8" xfId="0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0" fillId="0" borderId="10" xfId="0" applyFont="1" applyBorder="1" applyAlignment="1"/>
    <xf numFmtId="0" fontId="0" fillId="0" borderId="11" xfId="0" applyFont="1" applyFill="1" applyBorder="1" applyAlignment="1"/>
    <xf numFmtId="0" fontId="8" fillId="0" borderId="1" xfId="0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/>
    <xf numFmtId="0" fontId="7" fillId="0" borderId="2" xfId="1" applyFont="1" applyBorder="1" applyAlignment="1"/>
    <xf numFmtId="0" fontId="7" fillId="0" borderId="2" xfId="1" applyFont="1" applyBorder="1" applyAlignment="1">
      <alignment wrapText="1"/>
    </xf>
    <xf numFmtId="0" fontId="7" fillId="0" borderId="2" xfId="1" applyFont="1" applyFill="1" applyBorder="1" applyAlignment="1"/>
    <xf numFmtId="0" fontId="7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1" xfId="0" applyFont="1" applyFill="1" applyBorder="1"/>
    <xf numFmtId="0" fontId="0" fillId="0" borderId="1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right"/>
    </xf>
    <xf numFmtId="165" fontId="0" fillId="0" borderId="1" xfId="0" applyNumberFormat="1" applyFont="1" applyBorder="1"/>
    <xf numFmtId="0" fontId="1" fillId="0" borderId="2" xfId="0" applyFont="1" applyBorder="1"/>
    <xf numFmtId="0" fontId="0" fillId="0" borderId="4" xfId="0" applyFont="1" applyBorder="1"/>
    <xf numFmtId="0" fontId="0" fillId="0" borderId="5" xfId="0" applyFont="1" applyBorder="1" applyAlignment="1">
      <alignment horizontal="right"/>
    </xf>
    <xf numFmtId="0" fontId="0" fillId="0" borderId="5" xfId="0" applyBorder="1"/>
    <xf numFmtId="0" fontId="0" fillId="0" borderId="10" xfId="1" applyFont="1" applyFill="1" applyBorder="1" applyAlignment="1">
      <alignment horizontal="right"/>
    </xf>
    <xf numFmtId="165" fontId="0" fillId="0" borderId="10" xfId="0" applyNumberFormat="1" applyFont="1" applyBorder="1"/>
    <xf numFmtId="0" fontId="0" fillId="0" borderId="5" xfId="1" applyFont="1" applyFill="1" applyBorder="1" applyAlignment="1">
      <alignment horizontal="right"/>
    </xf>
    <xf numFmtId="165" fontId="0" fillId="0" borderId="5" xfId="0" applyNumberFormat="1" applyFont="1" applyBorder="1"/>
    <xf numFmtId="0" fontId="0" fillId="0" borderId="9" xfId="0" applyFont="1" applyBorder="1"/>
    <xf numFmtId="0" fontId="0" fillId="0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0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4" xfId="1" applyFont="1" applyBorder="1" applyAlignment="1">
      <alignment horizontal="center" wrapText="1"/>
    </xf>
    <xf numFmtId="0" fontId="1" fillId="0" borderId="14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15" xfId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"/>
  <sheetViews>
    <sheetView tabSelected="1" workbookViewId="0">
      <selection activeCell="G19" sqref="G19"/>
    </sheetView>
  </sheetViews>
  <sheetFormatPr defaultRowHeight="15"/>
  <cols>
    <col min="1" max="1" width="36.42578125" style="68" customWidth="1"/>
    <col min="2" max="2" width="4.5703125" style="68" bestFit="1" customWidth="1"/>
    <col min="3" max="4" width="12.28515625" style="68" customWidth="1"/>
    <col min="5" max="5" width="8" style="68" bestFit="1" customWidth="1"/>
    <col min="6" max="6" width="21" style="68" bestFit="1" customWidth="1"/>
    <col min="7" max="7" width="12.28515625" style="68" customWidth="1"/>
    <col min="8" max="8" width="4.140625" style="68" bestFit="1" customWidth="1"/>
    <col min="9" max="10" width="12.28515625" style="68" customWidth="1"/>
    <col min="11" max="11" width="11.85546875" style="68" bestFit="1" customWidth="1"/>
    <col min="12" max="12" width="7" style="68" bestFit="1" customWidth="1"/>
    <col min="13" max="17" width="6" style="68" customWidth="1"/>
    <col min="18" max="18" width="7.42578125" style="68" customWidth="1"/>
    <col min="19" max="24" width="6" style="68" customWidth="1"/>
    <col min="25" max="25" width="12.28515625" style="68" customWidth="1"/>
    <col min="26" max="26" width="9.28515625" style="68" customWidth="1"/>
    <col min="27" max="16384" width="9.140625" style="68"/>
  </cols>
  <sheetData>
    <row r="1" spans="1:27">
      <c r="A1" s="170" t="s">
        <v>81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27">
      <c r="A2" s="174" t="s">
        <v>3</v>
      </c>
      <c r="B2" s="174" t="s">
        <v>90</v>
      </c>
      <c r="C2" s="174" t="s">
        <v>1</v>
      </c>
      <c r="D2" s="180" t="s">
        <v>4</v>
      </c>
      <c r="E2" s="174" t="s">
        <v>23</v>
      </c>
      <c r="F2" s="180" t="s">
        <v>5</v>
      </c>
      <c r="G2" s="174" t="s">
        <v>2</v>
      </c>
      <c r="H2" s="174" t="s">
        <v>0</v>
      </c>
      <c r="I2" s="176" t="s">
        <v>11</v>
      </c>
      <c r="J2" s="176" t="s">
        <v>12</v>
      </c>
      <c r="K2" s="176" t="s">
        <v>96</v>
      </c>
      <c r="L2" s="176" t="s">
        <v>88</v>
      </c>
      <c r="M2" s="168" t="s">
        <v>85</v>
      </c>
      <c r="N2" s="168"/>
      <c r="O2" s="168"/>
      <c r="P2" s="168"/>
      <c r="Q2" s="168" t="s">
        <v>86</v>
      </c>
      <c r="R2" s="168"/>
      <c r="S2" s="168"/>
      <c r="T2" s="168"/>
      <c r="U2" s="168" t="s">
        <v>28</v>
      </c>
      <c r="V2" s="168"/>
      <c r="W2" s="168"/>
      <c r="X2" s="168"/>
      <c r="Y2" s="178" t="s">
        <v>87</v>
      </c>
      <c r="Z2" s="172" t="s">
        <v>139</v>
      </c>
      <c r="AA2" s="168" t="s">
        <v>125</v>
      </c>
    </row>
    <row r="3" spans="1:27" ht="15.75" thickBot="1">
      <c r="A3" s="175"/>
      <c r="B3" s="175"/>
      <c r="C3" s="175"/>
      <c r="D3" s="181"/>
      <c r="E3" s="175"/>
      <c r="F3" s="181"/>
      <c r="G3" s="175"/>
      <c r="H3" s="175"/>
      <c r="I3" s="177"/>
      <c r="J3" s="177"/>
      <c r="K3" s="177"/>
      <c r="L3" s="177"/>
      <c r="M3" s="69">
        <v>1</v>
      </c>
      <c r="N3" s="69">
        <v>2</v>
      </c>
      <c r="O3" s="69">
        <v>3</v>
      </c>
      <c r="P3" s="69" t="s">
        <v>89</v>
      </c>
      <c r="Q3" s="69">
        <v>1</v>
      </c>
      <c r="R3" s="69">
        <v>2</v>
      </c>
      <c r="S3" s="69">
        <v>3</v>
      </c>
      <c r="T3" s="69" t="s">
        <v>89</v>
      </c>
      <c r="U3" s="69">
        <v>1</v>
      </c>
      <c r="V3" s="69">
        <v>2</v>
      </c>
      <c r="W3" s="69">
        <v>3</v>
      </c>
      <c r="X3" s="70" t="s">
        <v>89</v>
      </c>
      <c r="Y3" s="179"/>
      <c r="Z3" s="173"/>
      <c r="AA3" s="169"/>
    </row>
    <row r="4" spans="1:27">
      <c r="A4" s="94" t="s">
        <v>115</v>
      </c>
      <c r="B4" s="20" t="s">
        <v>92</v>
      </c>
      <c r="C4" s="95" t="s">
        <v>134</v>
      </c>
      <c r="D4" s="34">
        <v>33984</v>
      </c>
      <c r="E4" s="20">
        <v>25</v>
      </c>
      <c r="F4" s="21" t="s">
        <v>13</v>
      </c>
      <c r="G4" s="21">
        <v>52</v>
      </c>
      <c r="H4" s="21" t="s">
        <v>6</v>
      </c>
      <c r="I4" s="22" t="s">
        <v>31</v>
      </c>
      <c r="J4" s="116" t="s">
        <v>116</v>
      </c>
      <c r="K4" s="117">
        <v>50.5</v>
      </c>
      <c r="L4" s="117">
        <v>0.99519999999999997</v>
      </c>
      <c r="M4" s="32">
        <v>80</v>
      </c>
      <c r="N4" s="32">
        <v>85</v>
      </c>
      <c r="O4" s="118">
        <v>90</v>
      </c>
      <c r="P4" s="32">
        <v>85</v>
      </c>
      <c r="Q4" s="119">
        <v>50</v>
      </c>
      <c r="R4" s="119">
        <v>55</v>
      </c>
      <c r="S4" s="120">
        <v>60</v>
      </c>
      <c r="T4" s="32">
        <v>55</v>
      </c>
      <c r="U4" s="32">
        <v>100</v>
      </c>
      <c r="V4" s="32">
        <v>105</v>
      </c>
      <c r="W4" s="118">
        <v>110</v>
      </c>
      <c r="X4" s="121">
        <v>105</v>
      </c>
      <c r="Y4" s="32">
        <f t="shared" ref="Y4:Y10" si="0">X4+T4+P4</f>
        <v>245</v>
      </c>
      <c r="Z4" s="122">
        <f t="shared" ref="Z4:Z13" si="1">Y4*L4</f>
        <v>243.82399999999998</v>
      </c>
      <c r="AA4" s="99">
        <v>1</v>
      </c>
    </row>
    <row r="5" spans="1:27">
      <c r="A5" s="24" t="s">
        <v>114</v>
      </c>
      <c r="B5" s="15" t="s">
        <v>92</v>
      </c>
      <c r="C5" s="47" t="s">
        <v>135</v>
      </c>
      <c r="D5" s="7">
        <v>35440</v>
      </c>
      <c r="E5" s="15">
        <f ca="1">DATEDIF(D5, TODAY(), "y")</f>
        <v>21</v>
      </c>
      <c r="F5" s="5" t="s">
        <v>19</v>
      </c>
      <c r="G5" s="5">
        <v>67.5</v>
      </c>
      <c r="H5" s="5" t="s">
        <v>14</v>
      </c>
      <c r="I5" s="3" t="s">
        <v>25</v>
      </c>
      <c r="J5" s="12" t="s">
        <v>53</v>
      </c>
      <c r="K5" s="53">
        <v>61.3</v>
      </c>
      <c r="L5" s="9">
        <v>0.84619999999999995</v>
      </c>
      <c r="M5" s="2">
        <v>70</v>
      </c>
      <c r="N5" s="56">
        <v>75</v>
      </c>
      <c r="O5" s="2">
        <v>80</v>
      </c>
      <c r="P5" s="2">
        <v>80</v>
      </c>
      <c r="Q5" s="59">
        <v>57.5</v>
      </c>
      <c r="R5" s="59">
        <v>62.5</v>
      </c>
      <c r="S5" s="72">
        <v>65</v>
      </c>
      <c r="T5" s="2">
        <v>62.5</v>
      </c>
      <c r="U5" s="2">
        <v>85</v>
      </c>
      <c r="V5" s="2">
        <v>90</v>
      </c>
      <c r="W5" s="2">
        <v>100</v>
      </c>
      <c r="X5" s="2">
        <v>100</v>
      </c>
      <c r="Y5" s="2">
        <f t="shared" si="0"/>
        <v>242.5</v>
      </c>
      <c r="Z5" s="71">
        <f t="shared" si="1"/>
        <v>205.20349999999999</v>
      </c>
      <c r="AA5" s="123">
        <v>1</v>
      </c>
    </row>
    <row r="6" spans="1:27" ht="15.75" thickBot="1">
      <c r="A6" s="124" t="s">
        <v>108</v>
      </c>
      <c r="B6" s="44" t="s">
        <v>92</v>
      </c>
      <c r="C6" s="108" t="s">
        <v>135</v>
      </c>
      <c r="D6" s="101">
        <v>33979</v>
      </c>
      <c r="E6" s="44">
        <f ca="1">DATEDIF(D6, TODAY(), "y")</f>
        <v>25</v>
      </c>
      <c r="F6" s="27" t="s">
        <v>13</v>
      </c>
      <c r="G6" s="27">
        <v>75</v>
      </c>
      <c r="H6" s="27" t="s">
        <v>14</v>
      </c>
      <c r="I6" s="28" t="s">
        <v>25</v>
      </c>
      <c r="J6" s="102" t="s">
        <v>53</v>
      </c>
      <c r="K6" s="109">
        <v>74.7</v>
      </c>
      <c r="L6" s="109">
        <v>0.72299999999999998</v>
      </c>
      <c r="M6" s="33">
        <v>90</v>
      </c>
      <c r="N6" s="33">
        <v>95</v>
      </c>
      <c r="O6" s="33">
        <v>100</v>
      </c>
      <c r="P6" s="33">
        <v>100</v>
      </c>
      <c r="Q6" s="125">
        <v>45</v>
      </c>
      <c r="R6" s="125">
        <v>50</v>
      </c>
      <c r="S6" s="126">
        <v>52.5</v>
      </c>
      <c r="T6" s="33">
        <v>50</v>
      </c>
      <c r="U6" s="33">
        <v>95</v>
      </c>
      <c r="V6" s="33">
        <v>100</v>
      </c>
      <c r="W6" s="127">
        <v>110</v>
      </c>
      <c r="X6" s="33">
        <v>100</v>
      </c>
      <c r="Y6" s="33">
        <f t="shared" si="0"/>
        <v>250</v>
      </c>
      <c r="Z6" s="128">
        <f t="shared" si="1"/>
        <v>180.75</v>
      </c>
      <c r="AA6" s="29">
        <v>1</v>
      </c>
    </row>
    <row r="7" spans="1:27">
      <c r="A7" s="129" t="s">
        <v>122</v>
      </c>
      <c r="B7" s="130" t="s">
        <v>91</v>
      </c>
      <c r="C7" s="95" t="s">
        <v>134</v>
      </c>
      <c r="D7" s="34">
        <v>36942</v>
      </c>
      <c r="E7" s="130">
        <f ca="1">DATEDIF(D7, TODAY(), "y")</f>
        <v>17</v>
      </c>
      <c r="F7" s="21" t="s">
        <v>13</v>
      </c>
      <c r="G7" s="21">
        <v>67.5</v>
      </c>
      <c r="H7" s="21" t="s">
        <v>6</v>
      </c>
      <c r="I7" s="22" t="s">
        <v>38</v>
      </c>
      <c r="J7" s="116" t="s">
        <v>39</v>
      </c>
      <c r="K7" s="96">
        <v>66.400000000000006</v>
      </c>
      <c r="L7" s="96">
        <v>0.73670000000000002</v>
      </c>
      <c r="M7" s="32">
        <v>115</v>
      </c>
      <c r="N7" s="32">
        <v>125</v>
      </c>
      <c r="O7" s="118">
        <v>130</v>
      </c>
      <c r="P7" s="32">
        <v>125</v>
      </c>
      <c r="Q7" s="119">
        <v>95</v>
      </c>
      <c r="R7" s="119">
        <v>100</v>
      </c>
      <c r="S7" s="120">
        <v>105</v>
      </c>
      <c r="T7" s="32">
        <v>100</v>
      </c>
      <c r="U7" s="32">
        <v>140</v>
      </c>
      <c r="V7" s="32">
        <v>150</v>
      </c>
      <c r="W7" s="32">
        <v>160</v>
      </c>
      <c r="X7" s="32">
        <v>160</v>
      </c>
      <c r="Y7" s="32">
        <f t="shared" si="0"/>
        <v>385</v>
      </c>
      <c r="Z7" s="122">
        <f t="shared" si="1"/>
        <v>283.62950000000001</v>
      </c>
      <c r="AA7" s="131">
        <v>1</v>
      </c>
    </row>
    <row r="8" spans="1:27">
      <c r="A8" s="24" t="s">
        <v>119</v>
      </c>
      <c r="B8" s="11" t="s">
        <v>91</v>
      </c>
      <c r="C8" s="47" t="s">
        <v>134</v>
      </c>
      <c r="D8" s="2"/>
      <c r="E8" s="11"/>
      <c r="F8" s="5" t="s">
        <v>13</v>
      </c>
      <c r="G8" s="4">
        <v>82.5</v>
      </c>
      <c r="H8" s="5" t="s">
        <v>6</v>
      </c>
      <c r="I8" s="6" t="s">
        <v>38</v>
      </c>
      <c r="J8" s="14" t="s">
        <v>39</v>
      </c>
      <c r="K8" s="54">
        <v>80.150000000000006</v>
      </c>
      <c r="L8" s="54">
        <v>0.63180000000000003</v>
      </c>
      <c r="M8" s="2">
        <v>190</v>
      </c>
      <c r="N8" s="56">
        <v>200</v>
      </c>
      <c r="O8" s="56">
        <v>200</v>
      </c>
      <c r="P8" s="2">
        <v>190</v>
      </c>
      <c r="Q8" s="59">
        <v>125</v>
      </c>
      <c r="R8" s="59">
        <v>125</v>
      </c>
      <c r="S8" s="59">
        <v>132.5</v>
      </c>
      <c r="T8" s="2">
        <v>132.5</v>
      </c>
      <c r="U8" s="2">
        <v>210</v>
      </c>
      <c r="V8" s="2">
        <v>220</v>
      </c>
      <c r="W8" s="56">
        <v>230</v>
      </c>
      <c r="X8" s="73">
        <v>220</v>
      </c>
      <c r="Y8" s="2">
        <f t="shared" si="0"/>
        <v>542.5</v>
      </c>
      <c r="Z8" s="71">
        <f t="shared" si="1"/>
        <v>342.75150000000002</v>
      </c>
      <c r="AA8" s="132">
        <v>1</v>
      </c>
    </row>
    <row r="9" spans="1:27">
      <c r="A9" s="133" t="s">
        <v>118</v>
      </c>
      <c r="B9" s="15" t="s">
        <v>91</v>
      </c>
      <c r="C9" s="47" t="s">
        <v>134</v>
      </c>
      <c r="D9" s="7">
        <v>27153</v>
      </c>
      <c r="E9" s="15">
        <f ca="1">DATEDIF(D9, TODAY(), "y")</f>
        <v>43</v>
      </c>
      <c r="F9" s="5" t="s">
        <v>13</v>
      </c>
      <c r="G9" s="5">
        <v>100</v>
      </c>
      <c r="H9" s="5" t="s">
        <v>6</v>
      </c>
      <c r="I9" s="6" t="s">
        <v>38</v>
      </c>
      <c r="J9" s="14" t="s">
        <v>39</v>
      </c>
      <c r="K9" s="9">
        <v>98.75</v>
      </c>
      <c r="L9" s="9">
        <v>0.55700000000000005</v>
      </c>
      <c r="M9" s="2">
        <v>200</v>
      </c>
      <c r="N9" s="2">
        <v>210</v>
      </c>
      <c r="O9" s="2">
        <v>220</v>
      </c>
      <c r="P9" s="2">
        <v>220</v>
      </c>
      <c r="Q9" s="59">
        <v>160</v>
      </c>
      <c r="R9" s="59">
        <v>165</v>
      </c>
      <c r="S9" s="59">
        <v>172.5</v>
      </c>
      <c r="T9" s="2">
        <v>172.5</v>
      </c>
      <c r="U9" s="2">
        <v>250</v>
      </c>
      <c r="V9" s="2">
        <v>260</v>
      </c>
      <c r="W9" s="2" t="s">
        <v>123</v>
      </c>
      <c r="X9" s="2">
        <v>260</v>
      </c>
      <c r="Y9" s="2">
        <f t="shared" si="0"/>
        <v>652.5</v>
      </c>
      <c r="Z9" s="71">
        <f t="shared" si="1"/>
        <v>363.44250000000005</v>
      </c>
      <c r="AA9" s="132">
        <v>1</v>
      </c>
    </row>
    <row r="10" spans="1:27" ht="17.25" customHeight="1">
      <c r="A10" s="24" t="s">
        <v>72</v>
      </c>
      <c r="B10" s="15" t="s">
        <v>91</v>
      </c>
      <c r="C10" s="47" t="s">
        <v>134</v>
      </c>
      <c r="D10" s="13">
        <v>29189</v>
      </c>
      <c r="E10" s="15">
        <f ca="1">DATEDIF(D10, TODAY(), "y")</f>
        <v>38</v>
      </c>
      <c r="F10" s="5" t="s">
        <v>13</v>
      </c>
      <c r="G10" s="5">
        <v>100</v>
      </c>
      <c r="H10" s="5" t="s">
        <v>6</v>
      </c>
      <c r="I10" s="6" t="s">
        <v>73</v>
      </c>
      <c r="J10" s="37" t="s">
        <v>136</v>
      </c>
      <c r="K10" s="9">
        <v>94.3</v>
      </c>
      <c r="L10" s="9">
        <v>0.61670000000000003</v>
      </c>
      <c r="M10" s="2">
        <v>195</v>
      </c>
      <c r="N10" s="2">
        <v>205</v>
      </c>
      <c r="O10" s="2">
        <v>207.5</v>
      </c>
      <c r="P10" s="2">
        <v>207.5</v>
      </c>
      <c r="Q10" s="59">
        <v>150</v>
      </c>
      <c r="R10" s="59">
        <v>155</v>
      </c>
      <c r="S10" s="59">
        <v>160</v>
      </c>
      <c r="T10" s="2">
        <v>160</v>
      </c>
      <c r="U10" s="2">
        <v>200</v>
      </c>
      <c r="V10" s="2">
        <v>210</v>
      </c>
      <c r="W10" s="2">
        <v>215</v>
      </c>
      <c r="X10" s="73">
        <v>215</v>
      </c>
      <c r="Y10" s="2">
        <f t="shared" si="0"/>
        <v>582.5</v>
      </c>
      <c r="Z10" s="71">
        <f t="shared" si="1"/>
        <v>359.22775000000001</v>
      </c>
      <c r="AA10" s="132">
        <v>2</v>
      </c>
    </row>
    <row r="11" spans="1:27" ht="17.25" customHeight="1">
      <c r="A11" s="133" t="s">
        <v>120</v>
      </c>
      <c r="B11" s="15" t="s">
        <v>91</v>
      </c>
      <c r="C11" s="47" t="s">
        <v>134</v>
      </c>
      <c r="D11" s="7">
        <v>27153</v>
      </c>
      <c r="E11" s="15">
        <f ca="1">DATEDIF(D11, TODAY(), "y")</f>
        <v>43</v>
      </c>
      <c r="F11" s="5" t="s">
        <v>24</v>
      </c>
      <c r="G11" s="5">
        <v>100</v>
      </c>
      <c r="H11" s="5" t="s">
        <v>6</v>
      </c>
      <c r="I11" s="6" t="s">
        <v>38</v>
      </c>
      <c r="J11" s="14" t="s">
        <v>39</v>
      </c>
      <c r="K11" s="9">
        <v>98.75</v>
      </c>
      <c r="L11" s="9">
        <v>0.55700000000000005</v>
      </c>
      <c r="M11" s="2">
        <v>200</v>
      </c>
      <c r="N11" s="2">
        <v>210</v>
      </c>
      <c r="O11" s="2">
        <v>220</v>
      </c>
      <c r="P11" s="2">
        <v>220</v>
      </c>
      <c r="Q11" s="59">
        <v>160</v>
      </c>
      <c r="R11" s="59">
        <v>165</v>
      </c>
      <c r="S11" s="59">
        <v>172.5</v>
      </c>
      <c r="T11" s="2">
        <v>172.5</v>
      </c>
      <c r="U11" s="2">
        <v>250</v>
      </c>
      <c r="V11" s="2">
        <v>260</v>
      </c>
      <c r="W11" s="2" t="s">
        <v>123</v>
      </c>
      <c r="X11" s="2">
        <v>260</v>
      </c>
      <c r="Y11" s="2">
        <v>652.5</v>
      </c>
      <c r="Z11" s="71">
        <f t="shared" si="1"/>
        <v>363.44250000000005</v>
      </c>
      <c r="AA11" s="132">
        <v>1</v>
      </c>
    </row>
    <row r="12" spans="1:27" ht="17.25" customHeight="1">
      <c r="A12" s="24" t="s">
        <v>41</v>
      </c>
      <c r="B12" s="11" t="s">
        <v>91</v>
      </c>
      <c r="C12" s="47" t="s">
        <v>134</v>
      </c>
      <c r="D12" s="9"/>
      <c r="E12" s="11"/>
      <c r="F12" s="5" t="s">
        <v>13</v>
      </c>
      <c r="G12" s="4">
        <v>82.5</v>
      </c>
      <c r="H12" s="5" t="s">
        <v>14</v>
      </c>
      <c r="I12" s="3" t="s">
        <v>25</v>
      </c>
      <c r="J12" s="12" t="s">
        <v>27</v>
      </c>
      <c r="K12" s="55">
        <v>80.05</v>
      </c>
      <c r="L12" s="55">
        <v>0.63239999999999996</v>
      </c>
      <c r="M12" s="56">
        <v>160</v>
      </c>
      <c r="N12" s="56">
        <v>160</v>
      </c>
      <c r="O12" s="56">
        <v>160</v>
      </c>
      <c r="P12" s="2">
        <v>0</v>
      </c>
      <c r="Q12" s="59">
        <v>0</v>
      </c>
      <c r="R12" s="59"/>
      <c r="S12" s="59"/>
      <c r="T12" s="2"/>
      <c r="U12" s="2">
        <v>170</v>
      </c>
      <c r="V12" s="2"/>
      <c r="W12" s="2"/>
      <c r="X12" s="73"/>
      <c r="Y12" s="2">
        <f>X12+T12+P12</f>
        <v>0</v>
      </c>
      <c r="Z12" s="71">
        <f t="shared" si="1"/>
        <v>0</v>
      </c>
      <c r="AA12" s="134" t="s">
        <v>123</v>
      </c>
    </row>
    <row r="13" spans="1:27" ht="17.25" customHeight="1" thickBot="1">
      <c r="A13" s="43" t="s">
        <v>109</v>
      </c>
      <c r="B13" s="33" t="s">
        <v>91</v>
      </c>
      <c r="C13" s="108" t="s">
        <v>135</v>
      </c>
      <c r="D13" s="101">
        <v>26229</v>
      </c>
      <c r="E13" s="44">
        <f ca="1">DATEDIF(D13, TODAY(), "y")</f>
        <v>46</v>
      </c>
      <c r="F13" s="27" t="s">
        <v>40</v>
      </c>
      <c r="G13" s="27">
        <v>125</v>
      </c>
      <c r="H13" s="27" t="s">
        <v>14</v>
      </c>
      <c r="I13" s="28" t="s">
        <v>31</v>
      </c>
      <c r="J13" s="102" t="s">
        <v>116</v>
      </c>
      <c r="K13" s="135">
        <v>115.3</v>
      </c>
      <c r="L13" s="135">
        <v>0.53110000000000002</v>
      </c>
      <c r="M13" s="33">
        <v>220</v>
      </c>
      <c r="N13" s="33">
        <v>240</v>
      </c>
      <c r="O13" s="127">
        <v>252.2</v>
      </c>
      <c r="P13" s="33">
        <v>240</v>
      </c>
      <c r="Q13" s="125">
        <v>140</v>
      </c>
      <c r="R13" s="125">
        <v>160</v>
      </c>
      <c r="S13" s="125">
        <v>170</v>
      </c>
      <c r="T13" s="33">
        <v>170</v>
      </c>
      <c r="U13" s="33">
        <v>225</v>
      </c>
      <c r="V13" s="33">
        <v>250</v>
      </c>
      <c r="W13" s="33">
        <v>260</v>
      </c>
      <c r="X13" s="136">
        <v>260</v>
      </c>
      <c r="Y13" s="33">
        <f>X13+T13+P13</f>
        <v>670</v>
      </c>
      <c r="Z13" s="128">
        <f t="shared" si="1"/>
        <v>355.83699999999999</v>
      </c>
      <c r="AA13" s="137">
        <v>1</v>
      </c>
    </row>
  </sheetData>
  <sortState ref="A4:AA13">
    <sortCondition ref="B4:B13"/>
    <sortCondition ref="H4:H13"/>
    <sortCondition ref="G4:G13"/>
    <sortCondition descending="1" ref="F4:F13"/>
    <sortCondition descending="1" ref="Y4:Y13"/>
  </sortState>
  <mergeCells count="19">
    <mergeCell ref="H2:H3"/>
    <mergeCell ref="C2:C3"/>
    <mergeCell ref="I2:I3"/>
    <mergeCell ref="AA2:AA3"/>
    <mergeCell ref="A1:AA1"/>
    <mergeCell ref="Z2:Z3"/>
    <mergeCell ref="B2:B3"/>
    <mergeCell ref="K2:K3"/>
    <mergeCell ref="J2:J3"/>
    <mergeCell ref="Y2:Y3"/>
    <mergeCell ref="L2:L3"/>
    <mergeCell ref="M2:P2"/>
    <mergeCell ref="Q2:T2"/>
    <mergeCell ref="U2:X2"/>
    <mergeCell ref="A2:A3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J1" sqref="B1:J1"/>
    </sheetView>
  </sheetViews>
  <sheetFormatPr defaultRowHeight="15"/>
  <cols>
    <col min="1" max="1" width="42.140625" customWidth="1"/>
    <col min="2" max="3" width="11.85546875" customWidth="1"/>
    <col min="5" max="5" width="11.140625" bestFit="1" customWidth="1"/>
    <col min="6" max="6" width="29.28515625" bestFit="1" customWidth="1"/>
    <col min="7" max="7" width="10.7109375" bestFit="1" customWidth="1"/>
  </cols>
  <sheetData>
    <row r="1" spans="1:11" ht="30">
      <c r="A1" s="51" t="s">
        <v>3</v>
      </c>
      <c r="B1" s="48" t="s">
        <v>5</v>
      </c>
      <c r="C1" s="51" t="s">
        <v>2</v>
      </c>
      <c r="D1" s="51" t="s">
        <v>0</v>
      </c>
      <c r="E1" s="51" t="s">
        <v>11</v>
      </c>
      <c r="F1" s="51" t="s">
        <v>145</v>
      </c>
      <c r="G1" s="51" t="s">
        <v>106</v>
      </c>
      <c r="H1" s="51" t="s">
        <v>144</v>
      </c>
      <c r="I1" s="51" t="s">
        <v>133</v>
      </c>
      <c r="J1" s="51" t="s">
        <v>94</v>
      </c>
      <c r="K1" s="51" t="s">
        <v>125</v>
      </c>
    </row>
    <row r="2" spans="1:11">
      <c r="A2" s="12" t="s">
        <v>8</v>
      </c>
      <c r="B2" s="5" t="s">
        <v>13</v>
      </c>
      <c r="C2" s="152">
        <v>67.5</v>
      </c>
      <c r="D2" s="5" t="s">
        <v>6</v>
      </c>
      <c r="E2" s="6" t="s">
        <v>25</v>
      </c>
      <c r="F2" s="12" t="s">
        <v>55</v>
      </c>
      <c r="G2" s="2">
        <v>67.25</v>
      </c>
      <c r="H2" s="2">
        <v>0.7278</v>
      </c>
      <c r="I2" s="2">
        <v>220</v>
      </c>
      <c r="J2" s="2">
        <f t="shared" ref="J2:J9" si="0">H2*I2</f>
        <v>160.11600000000001</v>
      </c>
      <c r="K2" s="2">
        <v>1</v>
      </c>
    </row>
    <row r="3" spans="1:11">
      <c r="A3" s="12" t="s">
        <v>7</v>
      </c>
      <c r="B3" s="5" t="s">
        <v>13</v>
      </c>
      <c r="C3" s="152">
        <v>100</v>
      </c>
      <c r="D3" s="5" t="s">
        <v>6</v>
      </c>
      <c r="E3" s="6" t="s">
        <v>65</v>
      </c>
      <c r="F3" s="12" t="s">
        <v>27</v>
      </c>
      <c r="G3" s="9">
        <v>98.1</v>
      </c>
      <c r="H3" s="9">
        <v>0.55889999999999995</v>
      </c>
      <c r="I3" s="2">
        <v>270</v>
      </c>
      <c r="J3" s="2">
        <f t="shared" si="0"/>
        <v>150.90299999999999</v>
      </c>
      <c r="K3" s="2">
        <v>2</v>
      </c>
    </row>
    <row r="4" spans="1:11">
      <c r="A4" s="14" t="s">
        <v>118</v>
      </c>
      <c r="B4" s="5" t="s">
        <v>13</v>
      </c>
      <c r="C4" s="152">
        <v>100</v>
      </c>
      <c r="D4" s="5" t="s">
        <v>6</v>
      </c>
      <c r="E4" s="6" t="s">
        <v>38</v>
      </c>
      <c r="F4" s="14" t="s">
        <v>39</v>
      </c>
      <c r="G4" s="2">
        <v>98.75</v>
      </c>
      <c r="H4" s="2">
        <v>0.55700000000000005</v>
      </c>
      <c r="I4" s="2">
        <v>260</v>
      </c>
      <c r="J4" s="2">
        <f t="shared" si="0"/>
        <v>144.82000000000002</v>
      </c>
      <c r="K4" s="74">
        <v>3</v>
      </c>
    </row>
    <row r="5" spans="1:11">
      <c r="A5" s="2" t="s">
        <v>110</v>
      </c>
      <c r="B5" s="2" t="s">
        <v>13</v>
      </c>
      <c r="C5" s="59">
        <v>75</v>
      </c>
      <c r="D5" s="2" t="s">
        <v>6</v>
      </c>
      <c r="E5" s="6" t="s">
        <v>25</v>
      </c>
      <c r="F5" s="2" t="s">
        <v>53</v>
      </c>
      <c r="G5" s="2">
        <v>72</v>
      </c>
      <c r="H5" s="2">
        <v>0.68669999999999998</v>
      </c>
      <c r="I5" s="2">
        <v>210</v>
      </c>
      <c r="J5" s="2">
        <f t="shared" si="0"/>
        <v>144.20699999999999</v>
      </c>
      <c r="K5" s="2"/>
    </row>
    <row r="6" spans="1:11">
      <c r="A6" s="12" t="s">
        <v>30</v>
      </c>
      <c r="B6" s="4" t="s">
        <v>13</v>
      </c>
      <c r="C6" s="167">
        <v>100</v>
      </c>
      <c r="D6" s="4" t="s">
        <v>6</v>
      </c>
      <c r="E6" s="3" t="s">
        <v>29</v>
      </c>
      <c r="F6" s="3"/>
      <c r="G6" s="2">
        <v>94.65</v>
      </c>
      <c r="H6" s="2">
        <v>0.56879999999999997</v>
      </c>
      <c r="I6" s="2">
        <v>245</v>
      </c>
      <c r="J6" s="2">
        <f t="shared" si="0"/>
        <v>139.35599999999999</v>
      </c>
      <c r="K6" s="2"/>
    </row>
    <row r="7" spans="1:11">
      <c r="A7" s="12" t="s">
        <v>9</v>
      </c>
      <c r="B7" s="5" t="s">
        <v>13</v>
      </c>
      <c r="C7" s="152">
        <v>100</v>
      </c>
      <c r="D7" s="5" t="s">
        <v>6</v>
      </c>
      <c r="E7" s="6" t="s">
        <v>20</v>
      </c>
      <c r="F7" s="12" t="s">
        <v>21</v>
      </c>
      <c r="G7" s="2">
        <v>93</v>
      </c>
      <c r="H7" s="2">
        <v>0.57440000000000002</v>
      </c>
      <c r="I7" s="2">
        <v>240</v>
      </c>
      <c r="J7" s="2">
        <f t="shared" si="0"/>
        <v>137.85599999999999</v>
      </c>
      <c r="K7" s="2"/>
    </row>
    <row r="8" spans="1:11">
      <c r="A8" s="12" t="s">
        <v>54</v>
      </c>
      <c r="B8" s="5" t="s">
        <v>13</v>
      </c>
      <c r="C8" s="152">
        <v>100</v>
      </c>
      <c r="D8" s="5" t="s">
        <v>6</v>
      </c>
      <c r="E8" s="6" t="s">
        <v>25</v>
      </c>
      <c r="F8" s="12" t="s">
        <v>55</v>
      </c>
      <c r="G8" s="2">
        <v>99.8</v>
      </c>
      <c r="H8" s="2">
        <v>0.55449999999999999</v>
      </c>
      <c r="I8" s="2">
        <v>235</v>
      </c>
      <c r="J8" s="2">
        <f t="shared" si="0"/>
        <v>130.3075</v>
      </c>
      <c r="K8" s="2"/>
    </row>
    <row r="9" spans="1:11">
      <c r="A9" s="12" t="s">
        <v>76</v>
      </c>
      <c r="B9" s="5" t="s">
        <v>13</v>
      </c>
      <c r="C9" s="152">
        <v>125</v>
      </c>
      <c r="D9" s="5" t="s">
        <v>6</v>
      </c>
      <c r="E9" s="6" t="s">
        <v>20</v>
      </c>
      <c r="F9" s="2"/>
      <c r="G9" s="2">
        <v>110.4</v>
      </c>
      <c r="H9" s="2">
        <v>0.53600000000000003</v>
      </c>
      <c r="I9" s="2">
        <v>230</v>
      </c>
      <c r="J9" s="2">
        <f t="shared" si="0"/>
        <v>123.28</v>
      </c>
      <c r="K9" s="2"/>
    </row>
  </sheetData>
  <sortState ref="A1:R8">
    <sortCondition descending="1" ref="J1:J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selection activeCell="B19" sqref="B19"/>
    </sheetView>
  </sheetViews>
  <sheetFormatPr defaultRowHeight="15"/>
  <cols>
    <col min="1" max="1" width="39.85546875" customWidth="1"/>
    <col min="2" max="3" width="10.5703125" customWidth="1"/>
    <col min="4" max="4" width="8" bestFit="1" customWidth="1"/>
    <col min="5" max="5" width="4.42578125" bestFit="1" customWidth="1"/>
    <col min="6" max="6" width="9.85546875" customWidth="1"/>
    <col min="7" max="7" width="5.140625" bestFit="1" customWidth="1"/>
    <col min="8" max="8" width="9.85546875" customWidth="1"/>
    <col min="9" max="9" width="10.7109375" customWidth="1"/>
    <col min="10" max="10" width="11.28515625" customWidth="1"/>
    <col min="11" max="11" width="8.85546875" customWidth="1"/>
    <col min="12" max="12" width="7.7109375" bestFit="1" customWidth="1"/>
    <col min="13" max="13" width="10.28515625" customWidth="1"/>
    <col min="18" max="21" width="6.42578125" customWidth="1"/>
  </cols>
  <sheetData>
    <row r="1" spans="1:21">
      <c r="A1" s="170" t="s">
        <v>137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68"/>
    </row>
    <row r="2" spans="1:21" ht="1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82" t="s">
        <v>140</v>
      </c>
      <c r="L2" s="184" t="s">
        <v>94</v>
      </c>
      <c r="M2" s="184" t="s">
        <v>79</v>
      </c>
      <c r="N2" s="184"/>
      <c r="O2" s="184"/>
      <c r="P2" s="184"/>
      <c r="Q2" s="184"/>
      <c r="R2" s="184"/>
      <c r="S2" s="68"/>
    </row>
    <row r="3" spans="1:21" ht="60.75" thickBot="1">
      <c r="A3" s="113" t="s">
        <v>3</v>
      </c>
      <c r="B3" s="1" t="s">
        <v>1</v>
      </c>
      <c r="C3" s="1" t="s">
        <v>4</v>
      </c>
      <c r="D3" s="1" t="s">
        <v>23</v>
      </c>
      <c r="E3" s="1" t="s">
        <v>107</v>
      </c>
      <c r="F3" s="1" t="s">
        <v>5</v>
      </c>
      <c r="G3" s="1" t="s">
        <v>2</v>
      </c>
      <c r="H3" s="1" t="s">
        <v>0</v>
      </c>
      <c r="I3" s="114" t="s">
        <v>11</v>
      </c>
      <c r="J3" s="114" t="s">
        <v>12</v>
      </c>
      <c r="K3" s="183"/>
      <c r="L3" s="182"/>
      <c r="M3" s="67">
        <v>1</v>
      </c>
      <c r="N3" s="67">
        <v>2</v>
      </c>
      <c r="O3" s="67">
        <v>3</v>
      </c>
      <c r="P3" s="67" t="s">
        <v>133</v>
      </c>
      <c r="Q3" s="67" t="s">
        <v>139</v>
      </c>
      <c r="R3" s="115" t="s">
        <v>126</v>
      </c>
    </row>
    <row r="4" spans="1:21">
      <c r="A4" s="94" t="s">
        <v>69</v>
      </c>
      <c r="B4" s="95" t="s">
        <v>134</v>
      </c>
      <c r="C4" s="19">
        <v>32070</v>
      </c>
      <c r="D4" s="20">
        <f t="shared" ref="D4:D13" ca="1" si="0">DATEDIF(C4, TODAY(), "y")</f>
        <v>30</v>
      </c>
      <c r="E4" s="20" t="s">
        <v>92</v>
      </c>
      <c r="F4" s="21" t="s">
        <v>13</v>
      </c>
      <c r="G4" s="21">
        <v>56</v>
      </c>
      <c r="H4" s="21" t="s">
        <v>6</v>
      </c>
      <c r="I4" s="22" t="s">
        <v>25</v>
      </c>
      <c r="J4" s="32"/>
      <c r="K4" s="96">
        <v>56</v>
      </c>
      <c r="L4" s="97">
        <v>0.91100000000000003</v>
      </c>
      <c r="M4" s="96">
        <v>45</v>
      </c>
      <c r="N4" s="96">
        <v>47.5</v>
      </c>
      <c r="O4" s="98">
        <v>50</v>
      </c>
      <c r="P4" s="96">
        <v>47.5</v>
      </c>
      <c r="Q4" s="96">
        <f t="shared" ref="Q4:Q13" si="1">L4*P4</f>
        <v>43.272500000000001</v>
      </c>
      <c r="R4" s="99">
        <v>1</v>
      </c>
    </row>
    <row r="5" spans="1:21">
      <c r="A5" s="24" t="s">
        <v>83</v>
      </c>
      <c r="B5" s="58" t="s">
        <v>135</v>
      </c>
      <c r="C5" s="7">
        <v>24173</v>
      </c>
      <c r="D5" s="15">
        <f t="shared" ca="1" si="0"/>
        <v>51</v>
      </c>
      <c r="E5" s="15" t="s">
        <v>92</v>
      </c>
      <c r="F5" s="5" t="s">
        <v>13</v>
      </c>
      <c r="G5" s="5">
        <v>67.5</v>
      </c>
      <c r="H5" s="5" t="s">
        <v>14</v>
      </c>
      <c r="I5" s="6" t="s">
        <v>37</v>
      </c>
      <c r="J5" s="14" t="s">
        <v>84</v>
      </c>
      <c r="K5" s="53">
        <v>67.099999999999994</v>
      </c>
      <c r="L5" s="93">
        <v>0.78269999999999995</v>
      </c>
      <c r="M5" s="53">
        <v>122.5</v>
      </c>
      <c r="N5" s="2">
        <v>130</v>
      </c>
      <c r="O5" s="2">
        <v>132.5</v>
      </c>
      <c r="P5" s="2">
        <v>132.5</v>
      </c>
      <c r="Q5" s="53">
        <f t="shared" si="1"/>
        <v>103.70774999999999</v>
      </c>
      <c r="R5" s="23">
        <v>1</v>
      </c>
    </row>
    <row r="6" spans="1:21" ht="15.75" thickBot="1">
      <c r="A6" s="43" t="s">
        <v>83</v>
      </c>
      <c r="B6" s="100" t="s">
        <v>135</v>
      </c>
      <c r="C6" s="101">
        <v>24173</v>
      </c>
      <c r="D6" s="44">
        <f t="shared" ca="1" si="0"/>
        <v>51</v>
      </c>
      <c r="E6" s="44" t="s">
        <v>92</v>
      </c>
      <c r="F6" s="27" t="s">
        <v>57</v>
      </c>
      <c r="G6" s="27">
        <v>67.5</v>
      </c>
      <c r="H6" s="27" t="s">
        <v>14</v>
      </c>
      <c r="I6" s="28" t="s">
        <v>37</v>
      </c>
      <c r="J6" s="102" t="s">
        <v>84</v>
      </c>
      <c r="K6" s="103">
        <v>67.099999999999994</v>
      </c>
      <c r="L6" s="104">
        <v>0.78269999999999995</v>
      </c>
      <c r="M6" s="103">
        <v>122.5</v>
      </c>
      <c r="N6" s="33">
        <v>130</v>
      </c>
      <c r="O6" s="33">
        <v>132.5</v>
      </c>
      <c r="P6" s="33">
        <v>132.5</v>
      </c>
      <c r="Q6" s="103">
        <f t="shared" si="1"/>
        <v>103.70774999999999</v>
      </c>
      <c r="R6" s="29">
        <v>1</v>
      </c>
    </row>
    <row r="7" spans="1:21">
      <c r="A7" s="94" t="s">
        <v>34</v>
      </c>
      <c r="B7" s="95" t="s">
        <v>134</v>
      </c>
      <c r="C7" s="105">
        <v>37813</v>
      </c>
      <c r="D7" s="20">
        <f t="shared" ca="1" si="0"/>
        <v>14</v>
      </c>
      <c r="E7" s="20" t="s">
        <v>91</v>
      </c>
      <c r="F7" s="21" t="s">
        <v>35</v>
      </c>
      <c r="G7" s="21">
        <v>60</v>
      </c>
      <c r="H7" s="21" t="s">
        <v>6</v>
      </c>
      <c r="I7" s="22" t="s">
        <v>20</v>
      </c>
      <c r="J7" s="32"/>
      <c r="K7" s="96">
        <v>57.55</v>
      </c>
      <c r="L7" s="106">
        <v>0.85</v>
      </c>
      <c r="M7" s="96">
        <v>65</v>
      </c>
      <c r="N7" s="96">
        <v>75</v>
      </c>
      <c r="O7" s="98">
        <v>87.5</v>
      </c>
      <c r="P7" s="96">
        <v>75</v>
      </c>
      <c r="Q7" s="96">
        <f t="shared" si="1"/>
        <v>63.75</v>
      </c>
      <c r="R7" s="99">
        <v>1</v>
      </c>
    </row>
    <row r="8" spans="1:21">
      <c r="A8" s="24" t="s">
        <v>112</v>
      </c>
      <c r="B8" s="47" t="s">
        <v>134</v>
      </c>
      <c r="C8" s="8">
        <v>37227</v>
      </c>
      <c r="D8" s="11">
        <f t="shared" ca="1" si="0"/>
        <v>16</v>
      </c>
      <c r="E8" s="11" t="s">
        <v>91</v>
      </c>
      <c r="F8" s="5" t="s">
        <v>35</v>
      </c>
      <c r="G8" s="5">
        <v>75</v>
      </c>
      <c r="H8" s="5" t="s">
        <v>6</v>
      </c>
      <c r="I8" s="6" t="s">
        <v>113</v>
      </c>
      <c r="J8" s="2" t="s">
        <v>53</v>
      </c>
      <c r="K8" s="9">
        <v>66.900000000000006</v>
      </c>
      <c r="L8" s="92">
        <v>0.73170000000000002</v>
      </c>
      <c r="M8" s="9">
        <v>85</v>
      </c>
      <c r="N8" s="9">
        <v>92.5</v>
      </c>
      <c r="O8" s="9">
        <v>100</v>
      </c>
      <c r="P8" s="9">
        <v>100</v>
      </c>
      <c r="Q8" s="53">
        <f t="shared" si="1"/>
        <v>73.17</v>
      </c>
      <c r="R8" s="107">
        <v>1</v>
      </c>
    </row>
    <row r="9" spans="1:21">
      <c r="A9" s="24" t="s">
        <v>124</v>
      </c>
      <c r="B9" s="47" t="s">
        <v>134</v>
      </c>
      <c r="C9" s="13">
        <v>35619</v>
      </c>
      <c r="D9" s="11">
        <f t="shared" ca="1" si="0"/>
        <v>20</v>
      </c>
      <c r="E9" s="11" t="s">
        <v>91</v>
      </c>
      <c r="F9" s="4" t="s">
        <v>19</v>
      </c>
      <c r="G9" s="4">
        <v>82.5</v>
      </c>
      <c r="H9" s="4" t="s">
        <v>6</v>
      </c>
      <c r="I9" s="3" t="s">
        <v>20</v>
      </c>
      <c r="J9" s="3" t="s">
        <v>21</v>
      </c>
      <c r="K9" s="9">
        <v>81.7</v>
      </c>
      <c r="L9" s="92">
        <v>0.62350000000000005</v>
      </c>
      <c r="M9" s="9">
        <v>120</v>
      </c>
      <c r="N9" s="9">
        <v>127.5</v>
      </c>
      <c r="O9" s="91">
        <v>132.5</v>
      </c>
      <c r="P9" s="9">
        <v>127.5</v>
      </c>
      <c r="Q9" s="53">
        <f t="shared" si="1"/>
        <v>79.496250000000003</v>
      </c>
      <c r="R9" s="107">
        <v>1</v>
      </c>
    </row>
    <row r="10" spans="1:21">
      <c r="A10" s="24" t="s">
        <v>56</v>
      </c>
      <c r="B10" s="47" t="s">
        <v>134</v>
      </c>
      <c r="C10" s="13">
        <v>24344</v>
      </c>
      <c r="D10" s="11">
        <f t="shared" ca="1" si="0"/>
        <v>51</v>
      </c>
      <c r="E10" s="11" t="s">
        <v>91</v>
      </c>
      <c r="F10" s="5" t="s">
        <v>57</v>
      </c>
      <c r="G10" s="5">
        <v>82.5</v>
      </c>
      <c r="H10" s="5" t="s">
        <v>6</v>
      </c>
      <c r="I10" s="6" t="s">
        <v>38</v>
      </c>
      <c r="J10" s="14" t="s">
        <v>58</v>
      </c>
      <c r="K10" s="9">
        <v>81</v>
      </c>
      <c r="L10" s="92">
        <v>0.62729999999999997</v>
      </c>
      <c r="M10" s="9">
        <v>125</v>
      </c>
      <c r="N10" s="91">
        <v>130</v>
      </c>
      <c r="O10" s="91">
        <v>130</v>
      </c>
      <c r="P10" s="9">
        <v>125</v>
      </c>
      <c r="Q10" s="53">
        <f t="shared" si="1"/>
        <v>78.412499999999994</v>
      </c>
      <c r="R10" s="23">
        <v>1</v>
      </c>
    </row>
    <row r="11" spans="1:21">
      <c r="A11" s="24" t="s">
        <v>51</v>
      </c>
      <c r="B11" s="47" t="s">
        <v>134</v>
      </c>
      <c r="C11" s="7">
        <v>33895</v>
      </c>
      <c r="D11" s="15">
        <f t="shared" ca="1" si="0"/>
        <v>25</v>
      </c>
      <c r="E11" s="15" t="s">
        <v>91</v>
      </c>
      <c r="F11" s="5" t="s">
        <v>13</v>
      </c>
      <c r="G11" s="5">
        <v>67.5</v>
      </c>
      <c r="H11" s="5" t="s">
        <v>14</v>
      </c>
      <c r="I11" s="6" t="s">
        <v>25</v>
      </c>
      <c r="J11" s="2"/>
      <c r="K11" s="53">
        <v>66.7</v>
      </c>
      <c r="L11" s="93">
        <v>0.73370000000000002</v>
      </c>
      <c r="M11" s="53">
        <v>135</v>
      </c>
      <c r="N11" s="53">
        <v>140</v>
      </c>
      <c r="O11" s="90">
        <v>142.5</v>
      </c>
      <c r="P11" s="53">
        <v>140</v>
      </c>
      <c r="Q11" s="53">
        <f t="shared" si="1"/>
        <v>102.718</v>
      </c>
      <c r="R11" s="23">
        <v>1</v>
      </c>
    </row>
    <row r="12" spans="1:21" ht="18" customHeight="1">
      <c r="A12" s="24" t="s">
        <v>45</v>
      </c>
      <c r="B12" s="47" t="s">
        <v>134</v>
      </c>
      <c r="C12" s="7">
        <v>31431</v>
      </c>
      <c r="D12" s="11">
        <f t="shared" ca="1" si="0"/>
        <v>32</v>
      </c>
      <c r="E12" s="11" t="s">
        <v>91</v>
      </c>
      <c r="F12" s="5" t="s">
        <v>13</v>
      </c>
      <c r="G12" s="5">
        <v>82.5</v>
      </c>
      <c r="H12" s="5" t="s">
        <v>14</v>
      </c>
      <c r="I12" s="6" t="s">
        <v>46</v>
      </c>
      <c r="J12" s="14" t="s">
        <v>44</v>
      </c>
      <c r="K12" s="9">
        <v>79.5</v>
      </c>
      <c r="L12" s="92">
        <v>0.63580000000000003</v>
      </c>
      <c r="M12" s="9">
        <v>135</v>
      </c>
      <c r="N12" s="9">
        <v>145</v>
      </c>
      <c r="O12" s="9">
        <v>150</v>
      </c>
      <c r="P12" s="9">
        <v>150</v>
      </c>
      <c r="Q12" s="53">
        <f t="shared" si="1"/>
        <v>95.37</v>
      </c>
      <c r="R12" s="107">
        <v>1</v>
      </c>
    </row>
    <row r="13" spans="1:21" ht="18" customHeight="1" thickBot="1">
      <c r="A13" s="43" t="s">
        <v>70</v>
      </c>
      <c r="B13" s="108" t="s">
        <v>134</v>
      </c>
      <c r="C13" s="31">
        <v>33040</v>
      </c>
      <c r="D13" s="25">
        <f t="shared" ca="1" si="0"/>
        <v>27</v>
      </c>
      <c r="E13" s="25" t="s">
        <v>91</v>
      </c>
      <c r="F13" s="27" t="s">
        <v>13</v>
      </c>
      <c r="G13" s="27">
        <v>75</v>
      </c>
      <c r="H13" s="27" t="s">
        <v>71</v>
      </c>
      <c r="I13" s="28" t="s">
        <v>25</v>
      </c>
      <c r="J13" s="26" t="s">
        <v>55</v>
      </c>
      <c r="K13" s="109">
        <v>69.7</v>
      </c>
      <c r="L13" s="110">
        <v>0.70569999999999999</v>
      </c>
      <c r="M13" s="109">
        <v>90</v>
      </c>
      <c r="N13" s="109">
        <v>95</v>
      </c>
      <c r="O13" s="111">
        <v>100</v>
      </c>
      <c r="P13" s="109">
        <v>95</v>
      </c>
      <c r="Q13" s="103">
        <f t="shared" si="1"/>
        <v>67.041499999999999</v>
      </c>
      <c r="R13" s="29">
        <v>1</v>
      </c>
    </row>
    <row r="14" spans="1:21" ht="18" customHeight="1"/>
  </sheetData>
  <sortState ref="A4:R13">
    <sortCondition ref="E4:E13"/>
    <sortCondition ref="H4:H13"/>
    <sortCondition ref="G4:G13"/>
    <sortCondition descending="1" ref="F4:F13"/>
    <sortCondition descending="1" ref="P4:P13"/>
  </sortState>
  <mergeCells count="4">
    <mergeCell ref="A1:T1"/>
    <mergeCell ref="K2:K3"/>
    <mergeCell ref="L2:L3"/>
    <mergeCell ref="M2:R2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"/>
  <sheetViews>
    <sheetView zoomScale="115" zoomScaleNormal="115" workbookViewId="0">
      <selection activeCell="A7" sqref="A7:P10"/>
    </sheetView>
  </sheetViews>
  <sheetFormatPr defaultRowHeight="15"/>
  <cols>
    <col min="1" max="1" width="31.7109375" bestFit="1" customWidth="1"/>
    <col min="2" max="2" width="9" bestFit="1" customWidth="1"/>
    <col min="3" max="3" width="9.85546875" bestFit="1" customWidth="1"/>
    <col min="4" max="4" width="7.140625" bestFit="1" customWidth="1"/>
    <col min="5" max="5" width="9.85546875" bestFit="1" customWidth="1"/>
    <col min="6" max="6" width="4.28515625" customWidth="1"/>
    <col min="7" max="7" width="3.28515625" bestFit="1" customWidth="1"/>
    <col min="8" max="8" width="9.5703125" bestFit="1" customWidth="1"/>
    <col min="9" max="9" width="26.140625" bestFit="1" customWidth="1"/>
    <col min="10" max="10" width="6" bestFit="1" customWidth="1"/>
    <col min="11" max="11" width="7" bestFit="1" customWidth="1"/>
    <col min="12" max="15" width="6" bestFit="1" customWidth="1"/>
    <col min="16" max="16" width="6.5703125" customWidth="1"/>
    <col min="17" max="17" width="9" bestFit="1" customWidth="1"/>
    <col min="18" max="18" width="6.28515625" customWidth="1"/>
  </cols>
  <sheetData>
    <row r="1" spans="1:18">
      <c r="A1" s="185" t="s">
        <v>97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75"/>
    </row>
    <row r="2" spans="1:18" ht="15" customHeight="1">
      <c r="A2" s="76"/>
      <c r="B2" s="76"/>
      <c r="C2" s="76"/>
      <c r="D2" s="76"/>
      <c r="E2" s="76"/>
      <c r="F2" s="76"/>
      <c r="G2" s="76"/>
      <c r="H2" s="76"/>
      <c r="I2" s="76"/>
      <c r="J2" s="187" t="s">
        <v>93</v>
      </c>
      <c r="K2" s="187" t="s">
        <v>94</v>
      </c>
      <c r="L2" s="189" t="s">
        <v>79</v>
      </c>
      <c r="M2" s="189"/>
      <c r="N2" s="189"/>
      <c r="O2" s="189"/>
      <c r="P2" s="189"/>
      <c r="Q2" s="189"/>
      <c r="R2" s="75"/>
    </row>
    <row r="3" spans="1:18" ht="39">
      <c r="A3" s="140" t="s">
        <v>3</v>
      </c>
      <c r="B3" s="141" t="s">
        <v>1</v>
      </c>
      <c r="C3" s="142" t="s">
        <v>4</v>
      </c>
      <c r="D3" s="141" t="s">
        <v>23</v>
      </c>
      <c r="E3" s="142" t="s">
        <v>5</v>
      </c>
      <c r="F3" s="141" t="s">
        <v>2</v>
      </c>
      <c r="G3" s="141" t="s">
        <v>0</v>
      </c>
      <c r="H3" s="143" t="s">
        <v>11</v>
      </c>
      <c r="I3" s="143" t="s">
        <v>12</v>
      </c>
      <c r="J3" s="188"/>
      <c r="K3" s="188"/>
      <c r="L3" s="144">
        <v>1</v>
      </c>
      <c r="M3" s="144">
        <v>2</v>
      </c>
      <c r="N3" s="144">
        <v>3</v>
      </c>
      <c r="O3" s="144">
        <v>4</v>
      </c>
      <c r="P3" s="146" t="s">
        <v>139</v>
      </c>
      <c r="Q3" s="144" t="s">
        <v>125</v>
      </c>
      <c r="R3" s="75"/>
    </row>
    <row r="4" spans="1:18">
      <c r="A4" s="77" t="s">
        <v>75</v>
      </c>
      <c r="B4" s="47" t="s">
        <v>134</v>
      </c>
      <c r="C4" s="79">
        <v>30167</v>
      </c>
      <c r="D4" s="89">
        <f t="shared" ref="D4:D11" ca="1" si="0">DATEDIF(C4, TODAY(), "y")</f>
        <v>35</v>
      </c>
      <c r="E4" s="81" t="s">
        <v>13</v>
      </c>
      <c r="F4" s="81">
        <v>90</v>
      </c>
      <c r="G4" s="81" t="s">
        <v>6</v>
      </c>
      <c r="H4" s="147" t="s">
        <v>20</v>
      </c>
      <c r="I4" s="76" t="s">
        <v>136</v>
      </c>
      <c r="J4" s="83">
        <v>87.9</v>
      </c>
      <c r="K4" s="83">
        <v>0.59389999999999998</v>
      </c>
      <c r="L4" s="83">
        <v>160</v>
      </c>
      <c r="M4" s="83">
        <v>170</v>
      </c>
      <c r="N4" s="83">
        <v>175</v>
      </c>
      <c r="O4" s="83">
        <v>170</v>
      </c>
      <c r="P4" s="83">
        <f t="shared" ref="P4:P11" si="1">O4*K4</f>
        <v>100.96299999999999</v>
      </c>
      <c r="Q4" s="145">
        <v>1</v>
      </c>
    </row>
    <row r="5" spans="1:18">
      <c r="A5" s="77" t="s">
        <v>17</v>
      </c>
      <c r="B5" s="47" t="s">
        <v>134</v>
      </c>
      <c r="C5" s="79">
        <v>30318</v>
      </c>
      <c r="D5" s="80">
        <f t="shared" ca="1" si="0"/>
        <v>35</v>
      </c>
      <c r="E5" s="81" t="s">
        <v>13</v>
      </c>
      <c r="F5" s="81">
        <v>90</v>
      </c>
      <c r="G5" s="81" t="s">
        <v>6</v>
      </c>
      <c r="H5" s="78" t="s">
        <v>18</v>
      </c>
      <c r="I5" s="76" t="s">
        <v>136</v>
      </c>
      <c r="J5" s="83">
        <v>89.9</v>
      </c>
      <c r="K5" s="83">
        <v>0.5857</v>
      </c>
      <c r="L5" s="83">
        <v>150</v>
      </c>
      <c r="M5" s="83">
        <v>155</v>
      </c>
      <c r="N5" s="83">
        <v>162.5</v>
      </c>
      <c r="O5" s="83">
        <v>162.5</v>
      </c>
      <c r="P5" s="83">
        <f t="shared" si="1"/>
        <v>95.176249999999996</v>
      </c>
      <c r="Q5" s="138">
        <v>2</v>
      </c>
    </row>
    <row r="6" spans="1:18">
      <c r="A6" s="77" t="s">
        <v>22</v>
      </c>
      <c r="B6" s="47" t="s">
        <v>134</v>
      </c>
      <c r="C6" s="79">
        <v>28302</v>
      </c>
      <c r="D6" s="80">
        <f t="shared" ca="1" si="0"/>
        <v>40</v>
      </c>
      <c r="E6" s="87" t="s">
        <v>24</v>
      </c>
      <c r="F6" s="87">
        <v>90</v>
      </c>
      <c r="G6" s="87" t="s">
        <v>6</v>
      </c>
      <c r="H6" s="86" t="s">
        <v>25</v>
      </c>
      <c r="I6" s="86" t="s">
        <v>53</v>
      </c>
      <c r="J6" s="83">
        <v>87.7</v>
      </c>
      <c r="K6" s="83">
        <v>0.59470000000000001</v>
      </c>
      <c r="L6" s="83">
        <v>125</v>
      </c>
      <c r="M6" s="83">
        <v>132.5</v>
      </c>
      <c r="N6" s="83">
        <v>140</v>
      </c>
      <c r="O6" s="83">
        <v>140</v>
      </c>
      <c r="P6" s="83">
        <f t="shared" si="1"/>
        <v>83.257999999999996</v>
      </c>
      <c r="Q6" s="138">
        <v>1</v>
      </c>
    </row>
    <row r="7" spans="1:18">
      <c r="A7" s="77" t="s">
        <v>32</v>
      </c>
      <c r="B7" s="47" t="s">
        <v>134</v>
      </c>
      <c r="C7" s="79">
        <v>30442</v>
      </c>
      <c r="D7" s="80">
        <f t="shared" ca="1" si="0"/>
        <v>34</v>
      </c>
      <c r="E7" s="81" t="s">
        <v>13</v>
      </c>
      <c r="F7" s="81">
        <v>100</v>
      </c>
      <c r="G7" s="81" t="s">
        <v>6</v>
      </c>
      <c r="H7" s="86" t="s">
        <v>25</v>
      </c>
      <c r="I7" s="77" t="s">
        <v>27</v>
      </c>
      <c r="J7" s="82">
        <v>99.3</v>
      </c>
      <c r="K7" s="82">
        <v>0.55579999999999996</v>
      </c>
      <c r="L7" s="82">
        <v>187.5</v>
      </c>
      <c r="M7" s="82">
        <v>195</v>
      </c>
      <c r="N7" s="82">
        <v>200</v>
      </c>
      <c r="O7" s="82">
        <v>200</v>
      </c>
      <c r="P7" s="83">
        <f t="shared" si="1"/>
        <v>111.16</v>
      </c>
      <c r="Q7" s="145">
        <v>1</v>
      </c>
    </row>
    <row r="8" spans="1:18">
      <c r="A8" s="85" t="s">
        <v>118</v>
      </c>
      <c r="B8" s="47" t="s">
        <v>134</v>
      </c>
      <c r="C8" s="88">
        <v>27153</v>
      </c>
      <c r="D8" s="89">
        <f t="shared" ca="1" si="0"/>
        <v>43</v>
      </c>
      <c r="E8" s="81" t="s">
        <v>13</v>
      </c>
      <c r="F8" s="81">
        <v>100</v>
      </c>
      <c r="G8" s="81" t="s">
        <v>6</v>
      </c>
      <c r="H8" s="78" t="s">
        <v>38</v>
      </c>
      <c r="I8" s="85" t="s">
        <v>39</v>
      </c>
      <c r="J8" s="76">
        <v>98.75</v>
      </c>
      <c r="K8" s="76">
        <v>0.55700000000000005</v>
      </c>
      <c r="L8" s="138">
        <v>160</v>
      </c>
      <c r="M8" s="138">
        <v>165</v>
      </c>
      <c r="N8" s="138">
        <v>172.5</v>
      </c>
      <c r="O8" s="76">
        <v>172.5</v>
      </c>
      <c r="P8" s="83">
        <f t="shared" si="1"/>
        <v>96.08250000000001</v>
      </c>
      <c r="Q8" s="145">
        <v>2</v>
      </c>
    </row>
    <row r="9" spans="1:18">
      <c r="A9" s="77" t="s">
        <v>33</v>
      </c>
      <c r="B9" s="47" t="s">
        <v>134</v>
      </c>
      <c r="C9" s="139">
        <v>29791</v>
      </c>
      <c r="D9" s="89">
        <f t="shared" ca="1" si="0"/>
        <v>36</v>
      </c>
      <c r="E9" s="81" t="s">
        <v>13</v>
      </c>
      <c r="F9" s="81">
        <v>100</v>
      </c>
      <c r="G9" s="81" t="s">
        <v>6</v>
      </c>
      <c r="H9" s="78" t="s">
        <v>20</v>
      </c>
      <c r="I9" s="76" t="s">
        <v>136</v>
      </c>
      <c r="J9" s="82">
        <v>97.3</v>
      </c>
      <c r="K9" s="82">
        <v>0.56100000000000005</v>
      </c>
      <c r="L9" s="82">
        <v>155</v>
      </c>
      <c r="M9" s="82">
        <v>165</v>
      </c>
      <c r="N9" s="82">
        <v>170</v>
      </c>
      <c r="O9" s="82">
        <v>170</v>
      </c>
      <c r="P9" s="83">
        <f t="shared" si="1"/>
        <v>95.37</v>
      </c>
      <c r="Q9" s="138">
        <v>3</v>
      </c>
    </row>
    <row r="10" spans="1:18">
      <c r="A10" s="77" t="s">
        <v>117</v>
      </c>
      <c r="B10" s="47" t="s">
        <v>134</v>
      </c>
      <c r="C10" s="88">
        <v>32843</v>
      </c>
      <c r="D10" s="80">
        <f t="shared" ca="1" si="0"/>
        <v>28</v>
      </c>
      <c r="E10" s="81" t="s">
        <v>13</v>
      </c>
      <c r="F10" s="81">
        <v>100</v>
      </c>
      <c r="G10" s="81" t="s">
        <v>6</v>
      </c>
      <c r="H10" s="86" t="s">
        <v>25</v>
      </c>
      <c r="I10" s="76" t="s">
        <v>136</v>
      </c>
      <c r="J10" s="82">
        <v>93.2</v>
      </c>
      <c r="K10" s="82">
        <v>0.57369999999999999</v>
      </c>
      <c r="L10" s="84">
        <v>162.5</v>
      </c>
      <c r="M10" s="82">
        <v>162.5</v>
      </c>
      <c r="N10" s="82" t="s">
        <v>123</v>
      </c>
      <c r="O10" s="82">
        <v>162.5</v>
      </c>
      <c r="P10" s="83">
        <f t="shared" si="1"/>
        <v>93.226249999999993</v>
      </c>
      <c r="Q10" s="138" t="s">
        <v>123</v>
      </c>
    </row>
    <row r="11" spans="1:18">
      <c r="A11" s="77" t="s">
        <v>36</v>
      </c>
      <c r="B11" s="47" t="s">
        <v>134</v>
      </c>
      <c r="C11" s="79">
        <v>27150</v>
      </c>
      <c r="D11" s="80">
        <f t="shared" ca="1" si="0"/>
        <v>43</v>
      </c>
      <c r="E11" s="81" t="s">
        <v>24</v>
      </c>
      <c r="F11" s="81">
        <v>100</v>
      </c>
      <c r="G11" s="81" t="s">
        <v>6</v>
      </c>
      <c r="H11" s="86" t="s">
        <v>25</v>
      </c>
      <c r="I11" s="77" t="s">
        <v>27</v>
      </c>
      <c r="J11" s="82">
        <v>98.8</v>
      </c>
      <c r="K11" s="82">
        <v>0.55700000000000005</v>
      </c>
      <c r="L11" s="82">
        <v>130</v>
      </c>
      <c r="M11" s="84">
        <v>140</v>
      </c>
      <c r="N11" s="82">
        <v>140</v>
      </c>
      <c r="O11" s="82">
        <v>140</v>
      </c>
      <c r="P11" s="83">
        <f t="shared" si="1"/>
        <v>77.98</v>
      </c>
      <c r="Q11" s="145">
        <v>1</v>
      </c>
    </row>
    <row r="12" spans="1:18" ht="31.5" customHeight="1">
      <c r="K12" s="148"/>
      <c r="L12" s="149"/>
      <c r="M12" s="149"/>
      <c r="N12" s="149"/>
      <c r="O12" s="149"/>
      <c r="P12" s="150"/>
      <c r="Q12" s="150"/>
    </row>
  </sheetData>
  <sortState ref="A4:Q11">
    <sortCondition ref="F4:F11"/>
    <sortCondition descending="1" ref="E4:E11"/>
    <sortCondition descending="1" ref="O4:O11"/>
  </sortState>
  <mergeCells count="4">
    <mergeCell ref="A1:Q1"/>
    <mergeCell ref="J2:J3"/>
    <mergeCell ref="K2:K3"/>
    <mergeCell ref="L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R7" sqref="R7"/>
    </sheetView>
  </sheetViews>
  <sheetFormatPr defaultRowHeight="15"/>
  <cols>
    <col min="1" max="1" width="34.140625" style="68" bestFit="1" customWidth="1"/>
    <col min="2" max="2" width="10.42578125" style="68" bestFit="1" customWidth="1"/>
    <col min="3" max="3" width="15.42578125" style="68" bestFit="1" customWidth="1"/>
    <col min="4" max="4" width="8.28515625" style="68" bestFit="1" customWidth="1"/>
    <col min="5" max="5" width="11" style="68" customWidth="1"/>
    <col min="6" max="6" width="4.42578125" style="68" bestFit="1" customWidth="1"/>
    <col min="7" max="7" width="4.140625" style="68" bestFit="1" customWidth="1"/>
    <col min="8" max="8" width="10.5703125" style="68" bestFit="1" customWidth="1"/>
    <col min="9" max="9" width="20.42578125" style="68" bestFit="1" customWidth="1"/>
    <col min="10" max="10" width="6.7109375" style="68" bestFit="1" customWidth="1"/>
    <col min="11" max="11" width="7.85546875" style="68" bestFit="1" customWidth="1"/>
    <col min="12" max="12" width="10.42578125" style="68" bestFit="1" customWidth="1"/>
    <col min="13" max="14" width="6.7109375" style="68" bestFit="1" customWidth="1"/>
    <col min="15" max="15" width="4.42578125" style="68" bestFit="1" customWidth="1"/>
    <col min="16" max="17" width="11" style="68" customWidth="1"/>
    <col min="18" max="18" width="6.7109375" style="68" bestFit="1" customWidth="1"/>
    <col min="19" max="16384" width="9.140625" style="68"/>
  </cols>
  <sheetData>
    <row r="1" spans="1:18">
      <c r="A1" s="170" t="s">
        <v>98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8">
      <c r="A2" s="190" t="s">
        <v>3</v>
      </c>
      <c r="B2" s="175" t="s">
        <v>1</v>
      </c>
      <c r="C2" s="175" t="s">
        <v>4</v>
      </c>
      <c r="D2" s="175" t="s">
        <v>23</v>
      </c>
      <c r="E2" s="181" t="s">
        <v>5</v>
      </c>
      <c r="F2" s="175" t="s">
        <v>2</v>
      </c>
      <c r="G2" s="175" t="s">
        <v>0</v>
      </c>
      <c r="H2" s="177" t="s">
        <v>11</v>
      </c>
      <c r="I2" s="177" t="s">
        <v>12</v>
      </c>
      <c r="J2" s="190" t="s">
        <v>93</v>
      </c>
      <c r="K2" s="190" t="s">
        <v>94</v>
      </c>
      <c r="L2" s="192" t="s">
        <v>79</v>
      </c>
      <c r="M2" s="192"/>
      <c r="N2" s="192"/>
      <c r="O2" s="192"/>
      <c r="P2" s="192"/>
      <c r="Q2" s="192"/>
    </row>
    <row r="3" spans="1:18" ht="45" customHeight="1">
      <c r="A3" s="191"/>
      <c r="B3" s="193"/>
      <c r="C3" s="193"/>
      <c r="D3" s="193"/>
      <c r="E3" s="194"/>
      <c r="F3" s="193"/>
      <c r="G3" s="193"/>
      <c r="H3" s="195"/>
      <c r="I3" s="195"/>
      <c r="J3" s="191"/>
      <c r="K3" s="191"/>
      <c r="L3" s="65">
        <v>1</v>
      </c>
      <c r="M3" s="65">
        <v>2</v>
      </c>
      <c r="N3" s="65">
        <v>3</v>
      </c>
      <c r="O3" s="65">
        <v>4</v>
      </c>
      <c r="P3" s="65" t="s">
        <v>133</v>
      </c>
      <c r="Q3" s="65" t="s">
        <v>125</v>
      </c>
      <c r="R3" s="30"/>
    </row>
    <row r="4" spans="1:18">
      <c r="A4" s="12" t="s">
        <v>59</v>
      </c>
      <c r="B4" s="47" t="s">
        <v>134</v>
      </c>
      <c r="C4" s="7">
        <v>34393</v>
      </c>
      <c r="D4" s="15">
        <f t="shared" ref="D4:D11" ca="1" si="0">DATEDIF(C4, TODAY(), "y")</f>
        <v>24</v>
      </c>
      <c r="E4" s="5" t="s">
        <v>19</v>
      </c>
      <c r="F4" s="5">
        <v>110</v>
      </c>
      <c r="G4" s="5" t="s">
        <v>6</v>
      </c>
      <c r="H4" s="6" t="s">
        <v>38</v>
      </c>
      <c r="I4" s="14" t="s">
        <v>58</v>
      </c>
      <c r="J4" s="53">
        <v>108.2</v>
      </c>
      <c r="K4" s="53">
        <v>0.53879999999999995</v>
      </c>
      <c r="L4" s="53">
        <v>137.5</v>
      </c>
      <c r="M4" s="2">
        <v>147.5</v>
      </c>
      <c r="N4" s="151">
        <v>150</v>
      </c>
      <c r="O4" s="2"/>
      <c r="P4" s="2">
        <v>147.5</v>
      </c>
      <c r="Q4" s="2">
        <v>1</v>
      </c>
      <c r="R4" s="30"/>
    </row>
    <row r="5" spans="1:18">
      <c r="A5" s="12" t="s">
        <v>77</v>
      </c>
      <c r="B5" s="47" t="s">
        <v>134</v>
      </c>
      <c r="C5" s="7">
        <v>21139</v>
      </c>
      <c r="D5" s="11">
        <f t="shared" ca="1" si="0"/>
        <v>60</v>
      </c>
      <c r="E5" s="5" t="s">
        <v>78</v>
      </c>
      <c r="F5" s="5">
        <v>110</v>
      </c>
      <c r="G5" s="5" t="s">
        <v>6</v>
      </c>
      <c r="H5" s="6" t="s">
        <v>20</v>
      </c>
      <c r="I5" s="12" t="s">
        <v>21</v>
      </c>
      <c r="J5" s="53">
        <v>102</v>
      </c>
      <c r="K5" s="53">
        <v>0.54949999999999999</v>
      </c>
      <c r="L5" s="53">
        <v>145</v>
      </c>
      <c r="M5" s="2">
        <v>150</v>
      </c>
      <c r="N5" s="2">
        <v>152.5</v>
      </c>
      <c r="O5" s="53"/>
      <c r="P5" s="2">
        <v>152.5</v>
      </c>
      <c r="Q5" s="2">
        <v>1</v>
      </c>
      <c r="R5" s="30"/>
    </row>
    <row r="6" spans="1:18">
      <c r="A6" s="12" t="s">
        <v>60</v>
      </c>
      <c r="B6" s="47" t="s">
        <v>134</v>
      </c>
      <c r="C6" s="13">
        <v>22606</v>
      </c>
      <c r="D6" s="11">
        <f t="shared" ca="1" si="0"/>
        <v>56</v>
      </c>
      <c r="E6" s="5" t="s">
        <v>61</v>
      </c>
      <c r="F6" s="5">
        <v>125</v>
      </c>
      <c r="G6" s="5" t="s">
        <v>6</v>
      </c>
      <c r="H6" s="6" t="s">
        <v>62</v>
      </c>
      <c r="I6" s="2" t="s">
        <v>136</v>
      </c>
      <c r="J6" s="2">
        <v>125</v>
      </c>
      <c r="K6" s="2">
        <v>0.52100000000000002</v>
      </c>
      <c r="L6" s="151">
        <v>150</v>
      </c>
      <c r="M6" s="2">
        <v>150</v>
      </c>
      <c r="N6" s="2">
        <v>160</v>
      </c>
      <c r="O6" s="151">
        <v>165</v>
      </c>
      <c r="P6" s="2">
        <v>160</v>
      </c>
      <c r="Q6" s="2">
        <v>1</v>
      </c>
    </row>
    <row r="7" spans="1:18">
      <c r="A7" s="12" t="s">
        <v>52</v>
      </c>
      <c r="B7" s="47" t="s">
        <v>134</v>
      </c>
      <c r="C7" s="7">
        <v>30711</v>
      </c>
      <c r="D7" s="11">
        <f t="shared" ca="1" si="0"/>
        <v>34</v>
      </c>
      <c r="E7" s="5" t="s">
        <v>13</v>
      </c>
      <c r="F7" s="5">
        <v>90</v>
      </c>
      <c r="G7" s="5" t="s">
        <v>14</v>
      </c>
      <c r="H7" s="6" t="s">
        <v>25</v>
      </c>
      <c r="I7" s="14" t="s">
        <v>53</v>
      </c>
      <c r="J7" s="9">
        <v>87.8</v>
      </c>
      <c r="K7" s="9">
        <v>0.59430000000000005</v>
      </c>
      <c r="L7" s="9">
        <v>140</v>
      </c>
      <c r="M7" s="2">
        <v>147.5</v>
      </c>
      <c r="N7" s="53">
        <v>155</v>
      </c>
      <c r="O7" s="2"/>
      <c r="P7" s="2">
        <v>155</v>
      </c>
      <c r="Q7" s="2">
        <v>1</v>
      </c>
    </row>
    <row r="8" spans="1:18">
      <c r="A8" s="12" t="s">
        <v>63</v>
      </c>
      <c r="B8" s="47" t="s">
        <v>134</v>
      </c>
      <c r="C8" s="13">
        <v>27976</v>
      </c>
      <c r="D8" s="11">
        <f t="shared" ca="1" si="0"/>
        <v>41</v>
      </c>
      <c r="E8" s="5" t="s">
        <v>24</v>
      </c>
      <c r="F8" s="5">
        <v>110</v>
      </c>
      <c r="G8" s="5" t="s">
        <v>14</v>
      </c>
      <c r="H8" s="6" t="s">
        <v>62</v>
      </c>
      <c r="I8" s="2" t="s">
        <v>136</v>
      </c>
      <c r="J8" s="2">
        <v>108.7</v>
      </c>
      <c r="K8" s="2">
        <v>0.53810000000000002</v>
      </c>
      <c r="L8" s="151">
        <v>160</v>
      </c>
      <c r="M8" s="2">
        <v>160</v>
      </c>
      <c r="N8" s="2">
        <v>165</v>
      </c>
      <c r="O8" s="2"/>
      <c r="P8" s="53">
        <v>165</v>
      </c>
      <c r="Q8" s="53">
        <v>1</v>
      </c>
    </row>
    <row r="9" spans="1:18">
      <c r="A9" s="12" t="s">
        <v>64</v>
      </c>
      <c r="B9" s="47" t="s">
        <v>134</v>
      </c>
      <c r="C9" s="13">
        <v>26340</v>
      </c>
      <c r="D9" s="11">
        <f t="shared" ca="1" si="0"/>
        <v>46</v>
      </c>
      <c r="E9" s="5" t="s">
        <v>40</v>
      </c>
      <c r="F9" s="5">
        <v>125</v>
      </c>
      <c r="G9" s="5" t="s">
        <v>14</v>
      </c>
      <c r="H9" s="6" t="s">
        <v>62</v>
      </c>
      <c r="I9" s="2" t="s">
        <v>136</v>
      </c>
      <c r="J9" s="2">
        <v>113.4</v>
      </c>
      <c r="K9" s="2">
        <v>0.53280000000000005</v>
      </c>
      <c r="L9" s="151">
        <v>160</v>
      </c>
      <c r="M9" s="151">
        <v>160</v>
      </c>
      <c r="N9" s="2">
        <v>160</v>
      </c>
      <c r="O9" s="2"/>
      <c r="P9" s="9">
        <v>160</v>
      </c>
      <c r="Q9" s="9">
        <v>1</v>
      </c>
    </row>
    <row r="10" spans="1:18">
      <c r="A10" s="10" t="s">
        <v>15</v>
      </c>
      <c r="B10" s="58" t="s">
        <v>135</v>
      </c>
      <c r="C10" s="57">
        <v>29301</v>
      </c>
      <c r="D10" s="11">
        <f t="shared" ca="1" si="0"/>
        <v>37</v>
      </c>
      <c r="E10" s="4" t="s">
        <v>13</v>
      </c>
      <c r="F10" s="4">
        <v>90</v>
      </c>
      <c r="G10" s="4" t="s">
        <v>14</v>
      </c>
      <c r="H10" s="10" t="s">
        <v>16</v>
      </c>
      <c r="I10" s="2" t="s">
        <v>136</v>
      </c>
      <c r="J10" s="2">
        <v>89</v>
      </c>
      <c r="K10" s="2">
        <v>0.58930000000000005</v>
      </c>
      <c r="L10" s="151">
        <v>185</v>
      </c>
      <c r="M10" s="9">
        <v>190</v>
      </c>
      <c r="N10" s="9">
        <v>195</v>
      </c>
      <c r="O10" s="9"/>
      <c r="P10" s="2">
        <v>195</v>
      </c>
      <c r="Q10" s="2">
        <v>1</v>
      </c>
    </row>
    <row r="11" spans="1:18" hidden="1">
      <c r="A11" s="12" t="s">
        <v>63</v>
      </c>
      <c r="B11" s="6" t="s">
        <v>10</v>
      </c>
      <c r="C11" s="13">
        <v>27976</v>
      </c>
      <c r="D11" s="11">
        <f t="shared" ca="1" si="0"/>
        <v>41</v>
      </c>
      <c r="E11" s="5" t="s">
        <v>24</v>
      </c>
      <c r="F11" s="5">
        <v>110</v>
      </c>
      <c r="G11" s="5" t="s">
        <v>6</v>
      </c>
      <c r="H11" s="6" t="s">
        <v>62</v>
      </c>
      <c r="I11" s="2"/>
      <c r="J11" s="2">
        <v>108.7</v>
      </c>
      <c r="K11" s="2">
        <v>0.53810000000000002</v>
      </c>
      <c r="L11" s="2" t="s">
        <v>121</v>
      </c>
      <c r="M11" s="2"/>
      <c r="N11" s="2"/>
      <c r="O11" s="2"/>
      <c r="P11" s="2"/>
      <c r="Q11" s="2"/>
    </row>
  </sheetData>
  <sortState ref="A4:Q10">
    <sortCondition ref="B4:B10"/>
    <sortCondition ref="G4:G10"/>
    <sortCondition ref="F4:F10"/>
    <sortCondition descending="1" ref="E4:E10"/>
    <sortCondition descending="1" ref="P4:P10"/>
  </sortState>
  <mergeCells count="13">
    <mergeCell ref="A1:Q1"/>
    <mergeCell ref="J2:J3"/>
    <mergeCell ref="K2:K3"/>
    <mergeCell ref="L2:Q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H21" sqref="H21"/>
    </sheetView>
  </sheetViews>
  <sheetFormatPr defaultRowHeight="15"/>
  <cols>
    <col min="1" max="1" width="30.140625" bestFit="1" customWidth="1"/>
    <col min="2" max="2" width="13.42578125" bestFit="1" customWidth="1"/>
    <col min="3" max="3" width="15.42578125" bestFit="1" customWidth="1"/>
    <col min="4" max="4" width="8" bestFit="1" customWidth="1"/>
    <col min="5" max="5" width="6.42578125" customWidth="1"/>
    <col min="6" max="6" width="12.28515625" customWidth="1"/>
    <col min="7" max="7" width="9.42578125" customWidth="1"/>
    <col min="8" max="8" width="6.42578125" customWidth="1"/>
    <col min="9" max="9" width="10.5703125" bestFit="1" customWidth="1"/>
    <col min="10" max="10" width="12.42578125" bestFit="1" customWidth="1"/>
    <col min="11" max="11" width="9.140625" customWidth="1"/>
    <col min="12" max="13" width="6.42578125" customWidth="1"/>
    <col min="16" max="18" width="11" customWidth="1"/>
  </cols>
  <sheetData>
    <row r="1" spans="1:18" ht="18.75">
      <c r="A1" s="197" t="s">
        <v>138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8">
      <c r="A2" s="174" t="s">
        <v>3</v>
      </c>
      <c r="B2" s="192" t="s">
        <v>1</v>
      </c>
      <c r="C2" s="180" t="s">
        <v>4</v>
      </c>
      <c r="D2" s="174" t="s">
        <v>23</v>
      </c>
      <c r="E2" s="174" t="s">
        <v>90</v>
      </c>
      <c r="F2" s="180" t="s">
        <v>5</v>
      </c>
      <c r="G2" s="174" t="s">
        <v>2</v>
      </c>
      <c r="H2" s="174" t="s">
        <v>0</v>
      </c>
      <c r="I2" s="176" t="s">
        <v>11</v>
      </c>
      <c r="J2" s="176" t="s">
        <v>12</v>
      </c>
      <c r="K2" s="198" t="s">
        <v>141</v>
      </c>
      <c r="L2" s="176" t="s">
        <v>88</v>
      </c>
      <c r="M2" s="196" t="s">
        <v>99</v>
      </c>
      <c r="N2" s="196"/>
      <c r="O2" s="196"/>
      <c r="P2" s="196"/>
      <c r="Q2" s="182" t="s">
        <v>142</v>
      </c>
      <c r="R2" s="37"/>
    </row>
    <row r="3" spans="1:18" ht="15.75" thickBot="1">
      <c r="A3" s="175"/>
      <c r="B3" s="190"/>
      <c r="C3" s="181"/>
      <c r="D3" s="175"/>
      <c r="E3" s="175"/>
      <c r="F3" s="181"/>
      <c r="G3" s="175"/>
      <c r="H3" s="175"/>
      <c r="I3" s="177"/>
      <c r="J3" s="177"/>
      <c r="K3" s="199"/>
      <c r="L3" s="177"/>
      <c r="M3" s="64">
        <v>1</v>
      </c>
      <c r="N3" s="64">
        <v>2</v>
      </c>
      <c r="O3" s="64">
        <v>3</v>
      </c>
      <c r="P3" s="66" t="s">
        <v>95</v>
      </c>
      <c r="Q3" s="183"/>
      <c r="R3" s="155" t="s">
        <v>125</v>
      </c>
    </row>
    <row r="4" spans="1:18">
      <c r="A4" s="156" t="s">
        <v>127</v>
      </c>
      <c r="B4" s="95" t="s">
        <v>134</v>
      </c>
      <c r="C4" s="34">
        <v>34649</v>
      </c>
      <c r="D4" s="20">
        <f t="shared" ref="D4:D10" ca="1" si="0">DATEDIF(C4, TODAY(), "y")</f>
        <v>23</v>
      </c>
      <c r="E4" s="32" t="s">
        <v>100</v>
      </c>
      <c r="F4" s="32" t="s">
        <v>19</v>
      </c>
      <c r="G4" s="157">
        <v>44</v>
      </c>
      <c r="H4" s="32" t="s">
        <v>6</v>
      </c>
      <c r="I4" s="32" t="s">
        <v>128</v>
      </c>
      <c r="J4" s="158" t="s">
        <v>136</v>
      </c>
      <c r="K4" s="32">
        <v>44</v>
      </c>
      <c r="L4" s="32"/>
      <c r="M4" s="32">
        <v>75</v>
      </c>
      <c r="N4" s="32">
        <v>80</v>
      </c>
      <c r="O4" s="32">
        <v>85</v>
      </c>
      <c r="P4" s="32">
        <v>85</v>
      </c>
      <c r="Q4" s="32"/>
      <c r="R4" s="99">
        <v>1</v>
      </c>
    </row>
    <row r="5" spans="1:18">
      <c r="A5" s="24" t="s">
        <v>69</v>
      </c>
      <c r="B5" s="47" t="s">
        <v>134</v>
      </c>
      <c r="C5" s="13">
        <v>32070</v>
      </c>
      <c r="D5" s="11">
        <f t="shared" ca="1" si="0"/>
        <v>30</v>
      </c>
      <c r="E5" s="11" t="s">
        <v>100</v>
      </c>
      <c r="F5" s="5" t="s">
        <v>13</v>
      </c>
      <c r="G5" s="153">
        <v>56</v>
      </c>
      <c r="H5" s="5" t="s">
        <v>6</v>
      </c>
      <c r="I5" s="6" t="s">
        <v>25</v>
      </c>
      <c r="J5" s="37" t="s">
        <v>136</v>
      </c>
      <c r="K5" s="2">
        <v>56</v>
      </c>
      <c r="L5" s="2">
        <v>0.91100000000000003</v>
      </c>
      <c r="M5" s="2">
        <v>110</v>
      </c>
      <c r="N5" s="2">
        <v>115</v>
      </c>
      <c r="O5" s="2">
        <v>122.5</v>
      </c>
      <c r="P5" s="2">
        <v>122.5</v>
      </c>
      <c r="Q5" s="154">
        <f>L5*P5</f>
        <v>111.59750000000001</v>
      </c>
      <c r="R5" s="23">
        <v>1</v>
      </c>
    </row>
    <row r="6" spans="1:18" ht="15.75" thickBot="1">
      <c r="A6" s="43" t="s">
        <v>111</v>
      </c>
      <c r="B6" s="108" t="s">
        <v>134</v>
      </c>
      <c r="C6" s="101">
        <v>35441</v>
      </c>
      <c r="D6" s="25">
        <f t="shared" ca="1" si="0"/>
        <v>21</v>
      </c>
      <c r="E6" s="25" t="s">
        <v>100</v>
      </c>
      <c r="F6" s="27" t="s">
        <v>19</v>
      </c>
      <c r="G6" s="159">
        <v>67.5</v>
      </c>
      <c r="H6" s="27" t="s">
        <v>6</v>
      </c>
      <c r="I6" s="28" t="s">
        <v>31</v>
      </c>
      <c r="J6" s="102" t="s">
        <v>42</v>
      </c>
      <c r="K6" s="33">
        <v>64.95</v>
      </c>
      <c r="L6" s="33">
        <v>0.80520000000000003</v>
      </c>
      <c r="M6" s="33">
        <v>110</v>
      </c>
      <c r="N6" s="33">
        <v>120</v>
      </c>
      <c r="O6" s="127">
        <v>137.5</v>
      </c>
      <c r="P6" s="33">
        <v>120</v>
      </c>
      <c r="Q6" s="160">
        <f t="shared" ref="Q6:Q10" si="1">L6*P6</f>
        <v>96.624000000000009</v>
      </c>
      <c r="R6" s="29">
        <v>1</v>
      </c>
    </row>
    <row r="7" spans="1:18">
      <c r="A7" s="94" t="s">
        <v>8</v>
      </c>
      <c r="B7" s="95" t="s">
        <v>134</v>
      </c>
      <c r="C7" s="34">
        <v>37557</v>
      </c>
      <c r="D7" s="20">
        <f t="shared" ca="1" si="0"/>
        <v>15</v>
      </c>
      <c r="E7" s="32" t="s">
        <v>101</v>
      </c>
      <c r="F7" s="21" t="s">
        <v>129</v>
      </c>
      <c r="G7" s="161">
        <v>67.5</v>
      </c>
      <c r="H7" s="21" t="s">
        <v>6</v>
      </c>
      <c r="I7" s="22" t="s">
        <v>25</v>
      </c>
      <c r="J7" s="18" t="s">
        <v>55</v>
      </c>
      <c r="K7" s="32">
        <v>67.25</v>
      </c>
      <c r="L7" s="32">
        <v>0.7278</v>
      </c>
      <c r="M7" s="32">
        <v>205</v>
      </c>
      <c r="N7" s="32">
        <v>220</v>
      </c>
      <c r="O7" s="118">
        <v>225</v>
      </c>
      <c r="P7" s="32">
        <v>220</v>
      </c>
      <c r="Q7" s="162">
        <f t="shared" si="1"/>
        <v>160.11600000000001</v>
      </c>
      <c r="R7" s="131">
        <v>1</v>
      </c>
    </row>
    <row r="8" spans="1:18">
      <c r="A8" s="24" t="s">
        <v>68</v>
      </c>
      <c r="B8" s="47" t="s">
        <v>134</v>
      </c>
      <c r="C8" s="7">
        <v>36470</v>
      </c>
      <c r="D8" s="11">
        <f t="shared" ca="1" si="0"/>
        <v>18</v>
      </c>
      <c r="E8" s="2" t="s">
        <v>101</v>
      </c>
      <c r="F8" s="5" t="s">
        <v>129</v>
      </c>
      <c r="G8" s="153">
        <v>67.5</v>
      </c>
      <c r="H8" s="5" t="s">
        <v>6</v>
      </c>
      <c r="I8" s="6" t="s">
        <v>25</v>
      </c>
      <c r="J8" s="12" t="s">
        <v>55</v>
      </c>
      <c r="K8" s="2">
        <v>67.400000000000006</v>
      </c>
      <c r="L8" s="2">
        <v>0.7268</v>
      </c>
      <c r="M8" s="2">
        <v>152.5</v>
      </c>
      <c r="N8" s="2">
        <v>167.5</v>
      </c>
      <c r="O8" s="2">
        <v>175</v>
      </c>
      <c r="P8" s="2">
        <v>175</v>
      </c>
      <c r="Q8" s="154">
        <f t="shared" si="1"/>
        <v>127.19</v>
      </c>
      <c r="R8" s="23">
        <v>2</v>
      </c>
    </row>
    <row r="9" spans="1:18">
      <c r="A9" s="24" t="s">
        <v>8</v>
      </c>
      <c r="B9" s="47" t="s">
        <v>134</v>
      </c>
      <c r="C9" s="7">
        <v>37557</v>
      </c>
      <c r="D9" s="11">
        <f t="shared" ca="1" si="0"/>
        <v>15</v>
      </c>
      <c r="E9" s="2" t="s">
        <v>101</v>
      </c>
      <c r="F9" s="5" t="s">
        <v>13</v>
      </c>
      <c r="G9" s="153">
        <v>67.5</v>
      </c>
      <c r="H9" s="5" t="s">
        <v>6</v>
      </c>
      <c r="I9" s="6" t="s">
        <v>25</v>
      </c>
      <c r="J9" s="12" t="s">
        <v>55</v>
      </c>
      <c r="K9" s="2">
        <v>67.25</v>
      </c>
      <c r="L9" s="2">
        <v>0.7278</v>
      </c>
      <c r="M9" s="2">
        <v>205</v>
      </c>
      <c r="N9" s="2">
        <v>220</v>
      </c>
      <c r="O9" s="56">
        <v>225</v>
      </c>
      <c r="P9" s="2">
        <v>220</v>
      </c>
      <c r="Q9" s="154">
        <f t="shared" si="1"/>
        <v>160.11600000000001</v>
      </c>
      <c r="R9" s="123">
        <v>1</v>
      </c>
    </row>
    <row r="10" spans="1:18" ht="15.75" thickBot="1">
      <c r="A10" s="163" t="s">
        <v>110</v>
      </c>
      <c r="B10" s="108" t="s">
        <v>134</v>
      </c>
      <c r="C10" s="101">
        <v>31539</v>
      </c>
      <c r="D10" s="25">
        <f t="shared" ca="1" si="0"/>
        <v>31</v>
      </c>
      <c r="E10" s="25" t="s">
        <v>101</v>
      </c>
      <c r="F10" s="33" t="s">
        <v>13</v>
      </c>
      <c r="G10" s="109">
        <v>75</v>
      </c>
      <c r="H10" s="33" t="s">
        <v>6</v>
      </c>
      <c r="I10" s="28" t="s">
        <v>25</v>
      </c>
      <c r="J10" s="33" t="s">
        <v>53</v>
      </c>
      <c r="K10" s="33">
        <v>72</v>
      </c>
      <c r="L10" s="33">
        <v>0.68669999999999998</v>
      </c>
      <c r="M10" s="127">
        <v>205</v>
      </c>
      <c r="N10" s="33">
        <v>205</v>
      </c>
      <c r="O10" s="33">
        <v>210</v>
      </c>
      <c r="P10" s="33">
        <v>210</v>
      </c>
      <c r="Q10" s="160">
        <f t="shared" si="1"/>
        <v>144.20699999999999</v>
      </c>
      <c r="R10" s="29">
        <v>1</v>
      </c>
    </row>
    <row r="11" spans="1:18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68"/>
    </row>
    <row r="12" spans="1:18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</sheetData>
  <sortState ref="A4:R10">
    <sortCondition ref="E4:E10"/>
    <sortCondition ref="G4:G10"/>
    <sortCondition descending="1" ref="F4:F10"/>
    <sortCondition descending="1" ref="P4:P10"/>
  </sortState>
  <mergeCells count="15">
    <mergeCell ref="L2:L3"/>
    <mergeCell ref="M2:P2"/>
    <mergeCell ref="A1:Q1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Q2:Q3"/>
  </mergeCell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Q12" sqref="Q12"/>
    </sheetView>
  </sheetViews>
  <sheetFormatPr defaultRowHeight="15"/>
  <cols>
    <col min="1" max="1" width="42.7109375" customWidth="1"/>
    <col min="2" max="2" width="10.140625" bestFit="1" customWidth="1"/>
    <col min="3" max="3" width="12.7109375" customWidth="1"/>
    <col min="4" max="4" width="8" bestFit="1" customWidth="1"/>
    <col min="5" max="5" width="4.5703125" bestFit="1" customWidth="1"/>
    <col min="6" max="6" width="11" customWidth="1"/>
    <col min="7" max="7" width="4.42578125" customWidth="1"/>
    <col min="8" max="8" width="4.140625" customWidth="1"/>
    <col min="9" max="9" width="11.140625" bestFit="1" customWidth="1"/>
    <col min="10" max="10" width="29.28515625" bestFit="1" customWidth="1"/>
    <col min="11" max="11" width="9.85546875" customWidth="1"/>
    <col min="12" max="12" width="7.140625" bestFit="1" customWidth="1"/>
    <col min="13" max="13" width="4.140625" customWidth="1"/>
    <col min="16" max="18" width="11.28515625" customWidth="1"/>
  </cols>
  <sheetData>
    <row r="1" spans="1:18" ht="18.75">
      <c r="A1" s="197" t="s">
        <v>102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8" s="45" customFormat="1">
      <c r="A2" s="174" t="s">
        <v>3</v>
      </c>
      <c r="B2" s="174" t="s">
        <v>1</v>
      </c>
      <c r="C2" s="181" t="s">
        <v>4</v>
      </c>
      <c r="D2" s="174" t="s">
        <v>23</v>
      </c>
      <c r="E2" s="174" t="s">
        <v>90</v>
      </c>
      <c r="F2" s="181" t="s">
        <v>5</v>
      </c>
      <c r="G2" s="174" t="s">
        <v>2</v>
      </c>
      <c r="H2" s="174" t="s">
        <v>0</v>
      </c>
      <c r="I2" s="176" t="s">
        <v>11</v>
      </c>
      <c r="J2" s="176" t="s">
        <v>12</v>
      </c>
      <c r="K2" s="198" t="s">
        <v>141</v>
      </c>
      <c r="L2" s="176" t="s">
        <v>88</v>
      </c>
      <c r="M2" s="172" t="s">
        <v>99</v>
      </c>
      <c r="N2" s="172"/>
      <c r="O2" s="172"/>
      <c r="P2" s="172"/>
      <c r="Q2" s="201" t="s">
        <v>142</v>
      </c>
      <c r="R2" s="172" t="s">
        <v>125</v>
      </c>
    </row>
    <row r="3" spans="1:18">
      <c r="A3" s="175"/>
      <c r="B3" s="175"/>
      <c r="C3" s="200"/>
      <c r="D3" s="175"/>
      <c r="E3" s="175"/>
      <c r="F3" s="200"/>
      <c r="G3" s="175"/>
      <c r="H3" s="175"/>
      <c r="I3" s="177"/>
      <c r="J3" s="177"/>
      <c r="K3" s="199"/>
      <c r="L3" s="177"/>
      <c r="M3" s="64">
        <v>1</v>
      </c>
      <c r="N3" s="64">
        <v>2</v>
      </c>
      <c r="O3" s="64">
        <v>3</v>
      </c>
      <c r="P3" s="66" t="s">
        <v>133</v>
      </c>
      <c r="Q3" s="202"/>
      <c r="R3" s="172"/>
    </row>
    <row r="4" spans="1:18">
      <c r="A4" s="12" t="s">
        <v>74</v>
      </c>
      <c r="B4" s="47" t="s">
        <v>134</v>
      </c>
      <c r="C4" s="13">
        <v>35193</v>
      </c>
      <c r="D4" s="15">
        <v>21</v>
      </c>
      <c r="E4" s="11" t="s">
        <v>91</v>
      </c>
      <c r="F4" s="5" t="s">
        <v>19</v>
      </c>
      <c r="G4" s="5">
        <v>90</v>
      </c>
      <c r="H4" s="5" t="s">
        <v>6</v>
      </c>
      <c r="I4" s="6" t="s">
        <v>25</v>
      </c>
      <c r="J4" s="12" t="s">
        <v>55</v>
      </c>
      <c r="K4" s="2">
        <v>87.65</v>
      </c>
      <c r="L4" s="2">
        <v>0.59470000000000001</v>
      </c>
      <c r="M4" s="2">
        <v>170</v>
      </c>
      <c r="N4" s="2">
        <v>185</v>
      </c>
      <c r="O4" s="56">
        <v>197.5</v>
      </c>
      <c r="P4" s="2">
        <v>185</v>
      </c>
      <c r="Q4" s="2">
        <f>P4*L4</f>
        <v>110.01950000000001</v>
      </c>
      <c r="R4" s="164">
        <v>1</v>
      </c>
    </row>
    <row r="5" spans="1:18">
      <c r="A5" s="12" t="s">
        <v>7</v>
      </c>
      <c r="B5" s="47" t="s">
        <v>134</v>
      </c>
      <c r="C5" s="7">
        <v>33061</v>
      </c>
      <c r="D5" s="15">
        <f ca="1">DATEDIF(C5, TODAY(), "y")</f>
        <v>27</v>
      </c>
      <c r="E5" s="2" t="s">
        <v>91</v>
      </c>
      <c r="F5" s="5" t="s">
        <v>13</v>
      </c>
      <c r="G5" s="5">
        <v>100</v>
      </c>
      <c r="H5" s="5" t="s">
        <v>6</v>
      </c>
      <c r="I5" s="6" t="s">
        <v>65</v>
      </c>
      <c r="J5" s="12" t="s">
        <v>27</v>
      </c>
      <c r="K5" s="9">
        <v>98.1</v>
      </c>
      <c r="L5" s="9">
        <v>0.55889999999999995</v>
      </c>
      <c r="M5" s="2">
        <v>260</v>
      </c>
      <c r="N5" s="2">
        <v>270</v>
      </c>
      <c r="O5" s="56">
        <v>280</v>
      </c>
      <c r="P5" s="2">
        <v>270</v>
      </c>
      <c r="Q5" s="2">
        <f t="shared" ref="Q5:Q10" si="0">P5*L5</f>
        <v>150.90299999999999</v>
      </c>
      <c r="R5" s="59">
        <v>1</v>
      </c>
    </row>
    <row r="6" spans="1:18">
      <c r="A6" s="14" t="s">
        <v>118</v>
      </c>
      <c r="B6" s="47" t="s">
        <v>134</v>
      </c>
      <c r="C6" s="7">
        <v>27153</v>
      </c>
      <c r="D6" s="15">
        <f ca="1">DATEDIF(C6, TODAY(), "y")</f>
        <v>43</v>
      </c>
      <c r="E6" s="15" t="s">
        <v>91</v>
      </c>
      <c r="F6" s="5" t="s">
        <v>13</v>
      </c>
      <c r="G6" s="5">
        <v>100</v>
      </c>
      <c r="H6" s="5" t="s">
        <v>6</v>
      </c>
      <c r="I6" s="6" t="s">
        <v>38</v>
      </c>
      <c r="J6" s="14" t="s">
        <v>39</v>
      </c>
      <c r="K6" s="2">
        <v>98.75</v>
      </c>
      <c r="L6" s="2">
        <v>0.55700000000000005</v>
      </c>
      <c r="M6" s="2">
        <v>250</v>
      </c>
      <c r="N6" s="2">
        <v>260</v>
      </c>
      <c r="O6" s="2" t="s">
        <v>123</v>
      </c>
      <c r="P6" s="2">
        <v>260</v>
      </c>
      <c r="Q6" s="2">
        <f t="shared" si="0"/>
        <v>144.82000000000002</v>
      </c>
      <c r="R6" s="164">
        <v>2</v>
      </c>
    </row>
    <row r="7" spans="1:18">
      <c r="A7" s="12" t="s">
        <v>30</v>
      </c>
      <c r="B7" s="47" t="s">
        <v>134</v>
      </c>
      <c r="C7" s="13">
        <v>32065</v>
      </c>
      <c r="D7" s="11">
        <v>30</v>
      </c>
      <c r="E7" s="11" t="s">
        <v>91</v>
      </c>
      <c r="F7" s="4" t="s">
        <v>13</v>
      </c>
      <c r="G7" s="4">
        <v>100</v>
      </c>
      <c r="H7" s="4" t="s">
        <v>6</v>
      </c>
      <c r="I7" s="3" t="s">
        <v>29</v>
      </c>
      <c r="J7" s="3"/>
      <c r="K7" s="2">
        <v>94.65</v>
      </c>
      <c r="L7" s="2">
        <v>0.56879999999999997</v>
      </c>
      <c r="M7" s="2">
        <v>217.5</v>
      </c>
      <c r="N7" s="2">
        <v>235</v>
      </c>
      <c r="O7" s="2">
        <v>245</v>
      </c>
      <c r="P7" s="2">
        <v>245</v>
      </c>
      <c r="Q7" s="2">
        <f t="shared" si="0"/>
        <v>139.35599999999999</v>
      </c>
      <c r="R7" s="164">
        <v>3</v>
      </c>
    </row>
    <row r="8" spans="1:18">
      <c r="A8" s="12" t="s">
        <v>9</v>
      </c>
      <c r="B8" s="47" t="s">
        <v>134</v>
      </c>
      <c r="C8" s="7">
        <v>33915</v>
      </c>
      <c r="D8" s="11">
        <v>29</v>
      </c>
      <c r="E8" s="11" t="s">
        <v>91</v>
      </c>
      <c r="F8" s="5" t="s">
        <v>13</v>
      </c>
      <c r="G8" s="5">
        <v>100</v>
      </c>
      <c r="H8" s="5" t="s">
        <v>6</v>
      </c>
      <c r="I8" s="6" t="s">
        <v>20</v>
      </c>
      <c r="J8" s="12" t="s">
        <v>21</v>
      </c>
      <c r="K8" s="2">
        <v>93</v>
      </c>
      <c r="L8" s="2"/>
      <c r="M8" s="2">
        <v>235</v>
      </c>
      <c r="N8" s="2">
        <v>240</v>
      </c>
      <c r="O8" s="56">
        <v>245</v>
      </c>
      <c r="P8" s="2">
        <v>240</v>
      </c>
      <c r="Q8" s="2">
        <f t="shared" si="0"/>
        <v>0</v>
      </c>
      <c r="R8" s="59" t="s">
        <v>123</v>
      </c>
    </row>
    <row r="9" spans="1:18">
      <c r="A9" s="12" t="s">
        <v>54</v>
      </c>
      <c r="B9" s="47" t="s">
        <v>134</v>
      </c>
      <c r="C9" s="13">
        <v>32442</v>
      </c>
      <c r="D9" s="11">
        <v>29</v>
      </c>
      <c r="E9" s="11" t="s">
        <v>91</v>
      </c>
      <c r="F9" s="5" t="s">
        <v>13</v>
      </c>
      <c r="G9" s="5">
        <v>100</v>
      </c>
      <c r="H9" s="5" t="s">
        <v>6</v>
      </c>
      <c r="I9" s="6" t="s">
        <v>25</v>
      </c>
      <c r="J9" s="12" t="s">
        <v>55</v>
      </c>
      <c r="K9" s="2">
        <v>99.8</v>
      </c>
      <c r="L9" s="2">
        <v>0.55449999999999999</v>
      </c>
      <c r="M9" s="2">
        <v>225</v>
      </c>
      <c r="N9" s="2">
        <v>235</v>
      </c>
      <c r="O9" s="56">
        <v>250</v>
      </c>
      <c r="P9" s="2">
        <v>235</v>
      </c>
      <c r="Q9" s="2">
        <f t="shared" si="0"/>
        <v>130.3075</v>
      </c>
      <c r="R9" s="59" t="s">
        <v>123</v>
      </c>
    </row>
    <row r="10" spans="1:18">
      <c r="A10" s="12" t="s">
        <v>76</v>
      </c>
      <c r="B10" s="47" t="s">
        <v>134</v>
      </c>
      <c r="C10" s="13">
        <v>29859</v>
      </c>
      <c r="D10" s="15">
        <v>36</v>
      </c>
      <c r="E10" s="11" t="s">
        <v>91</v>
      </c>
      <c r="F10" s="5" t="s">
        <v>13</v>
      </c>
      <c r="G10" s="5">
        <v>125</v>
      </c>
      <c r="H10" s="5" t="s">
        <v>6</v>
      </c>
      <c r="I10" s="6" t="s">
        <v>20</v>
      </c>
      <c r="J10" s="2"/>
      <c r="K10" s="2">
        <v>110.4</v>
      </c>
      <c r="L10" s="2">
        <v>0.53600000000000003</v>
      </c>
      <c r="M10" s="2">
        <v>230</v>
      </c>
      <c r="N10" s="56">
        <v>240</v>
      </c>
      <c r="O10" s="56">
        <v>250</v>
      </c>
      <c r="P10" s="2">
        <v>230</v>
      </c>
      <c r="Q10" s="2">
        <f t="shared" si="0"/>
        <v>123.28</v>
      </c>
      <c r="R10" s="164">
        <v>1</v>
      </c>
    </row>
    <row r="11" spans="1:18" ht="36" customHeight="1"/>
  </sheetData>
  <sortState ref="A4:R10">
    <sortCondition ref="G4:G10"/>
    <sortCondition descending="1" ref="P4:P10"/>
  </sortState>
  <mergeCells count="16">
    <mergeCell ref="R2:R3"/>
    <mergeCell ref="A1:Q1"/>
    <mergeCell ref="A2:A3"/>
    <mergeCell ref="C2:C3"/>
    <mergeCell ref="D2:D3"/>
    <mergeCell ref="E2:E3"/>
    <mergeCell ref="F2:F3"/>
    <mergeCell ref="G2:G3"/>
    <mergeCell ref="H2:H3"/>
    <mergeCell ref="B2:B3"/>
    <mergeCell ref="I2:I3"/>
    <mergeCell ref="J2:J3"/>
    <mergeCell ref="K2:K3"/>
    <mergeCell ref="L2:L3"/>
    <mergeCell ref="M2:P2"/>
    <mergeCell ref="Q2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activeCell="E5" sqref="E5"/>
    </sheetView>
  </sheetViews>
  <sheetFormatPr defaultRowHeight="15"/>
  <cols>
    <col min="1" max="1" width="35.42578125" customWidth="1"/>
    <col min="2" max="4" width="17" customWidth="1"/>
    <col min="5" max="5" width="9.140625" customWidth="1"/>
    <col min="6" max="6" width="9.140625" hidden="1" customWidth="1"/>
    <col min="7" max="7" width="11.5703125" customWidth="1"/>
    <col min="8" max="8" width="11.140625" customWidth="1"/>
    <col min="9" max="9" width="9.5703125" customWidth="1"/>
    <col min="10" max="10" width="11.42578125" customWidth="1"/>
    <col min="11" max="12" width="9.5703125" customWidth="1"/>
    <col min="15" max="15" width="9" customWidth="1"/>
    <col min="16" max="16" width="0.140625" hidden="1" customWidth="1"/>
    <col min="17" max="17" width="9.140625" hidden="1" customWidth="1"/>
  </cols>
  <sheetData>
    <row r="1" spans="1:17" ht="18.75">
      <c r="A1" s="203" t="s">
        <v>80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7" s="45" customFormat="1">
      <c r="A2" s="46"/>
      <c r="B2" s="46"/>
      <c r="C2" s="46"/>
      <c r="D2" s="46"/>
      <c r="E2" s="46"/>
      <c r="F2" s="46"/>
      <c r="G2" s="46"/>
      <c r="H2" s="46"/>
      <c r="I2" s="46"/>
      <c r="J2" s="184" t="s">
        <v>106</v>
      </c>
      <c r="K2" s="192" t="s">
        <v>94</v>
      </c>
      <c r="L2" s="192"/>
      <c r="M2" s="192"/>
      <c r="N2" s="192"/>
      <c r="O2" s="192"/>
      <c r="P2" s="192"/>
      <c r="Q2" s="192"/>
    </row>
    <row r="3" spans="1:17" s="52" customFormat="1" ht="50.25" customHeight="1">
      <c r="A3" s="48" t="s">
        <v>3</v>
      </c>
      <c r="B3" s="49" t="s">
        <v>4</v>
      </c>
      <c r="C3" s="49" t="s">
        <v>23</v>
      </c>
      <c r="D3" s="49" t="s">
        <v>5</v>
      </c>
      <c r="E3" s="49" t="s">
        <v>2</v>
      </c>
      <c r="F3" s="49" t="s">
        <v>0</v>
      </c>
      <c r="G3" s="49" t="s">
        <v>143</v>
      </c>
      <c r="H3" s="50" t="s">
        <v>11</v>
      </c>
      <c r="I3" s="50" t="s">
        <v>12</v>
      </c>
      <c r="J3" s="184"/>
      <c r="K3" s="192"/>
      <c r="L3" s="51" t="s">
        <v>104</v>
      </c>
      <c r="M3" s="51"/>
      <c r="N3" s="51" t="s">
        <v>105</v>
      </c>
      <c r="O3" s="51" t="s">
        <v>125</v>
      </c>
      <c r="P3" s="51" t="s">
        <v>95</v>
      </c>
      <c r="Q3" s="51" t="s">
        <v>94</v>
      </c>
    </row>
    <row r="4" spans="1:17">
      <c r="A4" s="12" t="s">
        <v>45</v>
      </c>
      <c r="B4" s="7">
        <v>31431</v>
      </c>
      <c r="C4" s="11">
        <f ca="1">DATEDIF(B4, TODAY(), "y")</f>
        <v>32</v>
      </c>
      <c r="D4" s="5" t="s">
        <v>13</v>
      </c>
      <c r="E4" s="5">
        <v>82.5</v>
      </c>
      <c r="F4" s="5" t="s">
        <v>14</v>
      </c>
      <c r="G4" s="5" t="s">
        <v>14</v>
      </c>
      <c r="H4" s="6" t="s">
        <v>46</v>
      </c>
      <c r="I4" s="36" t="s">
        <v>44</v>
      </c>
      <c r="J4" s="2">
        <v>79.5</v>
      </c>
      <c r="K4" s="2">
        <v>0.63580000000000003</v>
      </c>
      <c r="L4" s="38">
        <v>80</v>
      </c>
      <c r="M4" s="38" t="s">
        <v>103</v>
      </c>
      <c r="N4" s="38">
        <v>40</v>
      </c>
      <c r="O4" s="38">
        <v>1</v>
      </c>
      <c r="P4" s="38"/>
      <c r="Q4" s="38"/>
    </row>
    <row r="5" spans="1:17">
      <c r="A5" s="37"/>
      <c r="B5" s="37"/>
      <c r="C5" s="37"/>
      <c r="D5" s="37"/>
      <c r="E5" s="37"/>
      <c r="F5" s="37"/>
      <c r="G5" s="37"/>
      <c r="H5" s="37"/>
      <c r="I5" s="37"/>
      <c r="J5" s="38"/>
      <c r="K5" s="38"/>
      <c r="L5" s="38"/>
      <c r="M5" s="38"/>
      <c r="N5" s="38"/>
      <c r="O5" s="38"/>
      <c r="P5" s="38"/>
      <c r="Q5" s="38"/>
    </row>
    <row r="6" spans="1:17">
      <c r="A6" s="37"/>
      <c r="B6" s="37"/>
      <c r="C6" s="37"/>
      <c r="D6" s="37"/>
      <c r="E6" s="37"/>
      <c r="F6" s="37"/>
      <c r="G6" s="37"/>
      <c r="H6" s="37"/>
      <c r="I6" s="37"/>
      <c r="J6" s="38"/>
      <c r="K6" s="38"/>
      <c r="L6" s="38"/>
      <c r="M6" s="38"/>
      <c r="N6" s="38"/>
      <c r="O6" s="38"/>
      <c r="P6" s="38"/>
      <c r="Q6" s="38"/>
    </row>
  </sheetData>
  <mergeCells count="4">
    <mergeCell ref="J2:J3"/>
    <mergeCell ref="K2:K3"/>
    <mergeCell ref="L2:Q2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K24" sqref="K24"/>
    </sheetView>
  </sheetViews>
  <sheetFormatPr defaultRowHeight="15"/>
  <cols>
    <col min="1" max="1" width="37" customWidth="1"/>
    <col min="2" max="2" width="15.28515625" bestFit="1" customWidth="1"/>
    <col min="3" max="3" width="8.28515625" bestFit="1" customWidth="1"/>
    <col min="4" max="4" width="21.140625" bestFit="1" customWidth="1"/>
    <col min="5" max="5" width="4.42578125" bestFit="1" customWidth="1"/>
    <col min="6" max="6" width="7.7109375" bestFit="1" customWidth="1"/>
    <col min="7" max="7" width="4.140625" bestFit="1" customWidth="1"/>
    <col min="8" max="8" width="11.5703125" bestFit="1" customWidth="1"/>
    <col min="9" max="9" width="16.42578125" bestFit="1" customWidth="1"/>
    <col min="10" max="10" width="10.85546875" bestFit="1" customWidth="1"/>
    <col min="12" max="15" width="12.140625" customWidth="1"/>
  </cols>
  <sheetData>
    <row r="1" spans="1:14" ht="19.5" customHeight="1">
      <c r="A1" s="205" t="s">
        <v>82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</row>
    <row r="2" spans="1:14">
      <c r="A2" s="40" t="s">
        <v>3</v>
      </c>
      <c r="B2" s="40" t="s">
        <v>4</v>
      </c>
      <c r="C2" s="40" t="s">
        <v>23</v>
      </c>
      <c r="D2" s="41" t="s">
        <v>5</v>
      </c>
      <c r="E2" s="41" t="s">
        <v>107</v>
      </c>
      <c r="F2" s="40" t="s">
        <v>2</v>
      </c>
      <c r="G2" s="40" t="s">
        <v>0</v>
      </c>
      <c r="H2" s="42" t="s">
        <v>11</v>
      </c>
      <c r="I2" s="42" t="s">
        <v>12</v>
      </c>
      <c r="J2" s="166" t="s">
        <v>106</v>
      </c>
      <c r="K2" s="65" t="s">
        <v>104</v>
      </c>
      <c r="L2" s="65" t="s">
        <v>105</v>
      </c>
      <c r="M2" s="65" t="s">
        <v>95</v>
      </c>
      <c r="N2" s="65" t="s">
        <v>133</v>
      </c>
    </row>
    <row r="3" spans="1:14">
      <c r="A3" s="12" t="s">
        <v>47</v>
      </c>
      <c r="B3" s="7">
        <v>37302</v>
      </c>
      <c r="C3" s="11">
        <f t="shared" ref="C3:C12" ca="1" si="0">DATEDIF(B3, TODAY(), "y")</f>
        <v>16</v>
      </c>
      <c r="D3" s="5" t="s">
        <v>35</v>
      </c>
      <c r="E3" s="5" t="s">
        <v>92</v>
      </c>
      <c r="F3" s="5">
        <v>67.5</v>
      </c>
      <c r="G3" s="5" t="s">
        <v>6</v>
      </c>
      <c r="H3" s="6" t="s">
        <v>46</v>
      </c>
      <c r="I3" s="14" t="s">
        <v>44</v>
      </c>
      <c r="J3" s="60">
        <v>63.8</v>
      </c>
      <c r="K3" s="59">
        <v>35</v>
      </c>
      <c r="L3" s="65">
        <v>86</v>
      </c>
      <c r="M3" s="165">
        <f t="shared" ref="M3:M12" si="1">L3*K3/J3</f>
        <v>47.178683385579937</v>
      </c>
      <c r="N3" s="65">
        <v>1</v>
      </c>
    </row>
    <row r="4" spans="1:14">
      <c r="A4" s="12" t="s">
        <v>48</v>
      </c>
      <c r="B4" s="7">
        <v>28473</v>
      </c>
      <c r="C4" s="11">
        <f t="shared" ca="1" si="0"/>
        <v>40</v>
      </c>
      <c r="D4" s="5" t="s">
        <v>24</v>
      </c>
      <c r="E4" s="5" t="s">
        <v>91</v>
      </c>
      <c r="F4" s="5">
        <v>90</v>
      </c>
      <c r="G4" s="5" t="s">
        <v>6</v>
      </c>
      <c r="H4" s="6" t="s">
        <v>46</v>
      </c>
      <c r="I4" s="14" t="s">
        <v>44</v>
      </c>
      <c r="J4" s="60">
        <v>89.35</v>
      </c>
      <c r="K4" s="59">
        <v>55</v>
      </c>
      <c r="L4" s="65">
        <v>68</v>
      </c>
      <c r="M4" s="165">
        <f t="shared" si="1"/>
        <v>41.85786233911584</v>
      </c>
      <c r="N4" s="65">
        <v>1</v>
      </c>
    </row>
    <row r="5" spans="1:14">
      <c r="A5" s="12" t="s">
        <v>36</v>
      </c>
      <c r="B5" s="13">
        <v>27150</v>
      </c>
      <c r="C5" s="11">
        <f t="shared" ca="1" si="0"/>
        <v>43</v>
      </c>
      <c r="D5" s="5" t="s">
        <v>24</v>
      </c>
      <c r="E5" s="5" t="s">
        <v>91</v>
      </c>
      <c r="F5" s="5">
        <v>100</v>
      </c>
      <c r="G5" s="5" t="s">
        <v>6</v>
      </c>
      <c r="H5" s="3" t="s">
        <v>25</v>
      </c>
      <c r="I5" s="12" t="s">
        <v>27</v>
      </c>
      <c r="J5" s="61">
        <v>98.8</v>
      </c>
      <c r="K5" s="59">
        <v>55</v>
      </c>
      <c r="L5" s="65">
        <v>56</v>
      </c>
      <c r="M5" s="165">
        <f t="shared" si="1"/>
        <v>31.174089068825911</v>
      </c>
      <c r="N5" s="65">
        <v>2</v>
      </c>
    </row>
    <row r="6" spans="1:14">
      <c r="A6" s="12" t="s">
        <v>50</v>
      </c>
      <c r="B6" s="13">
        <v>26445</v>
      </c>
      <c r="C6" s="11">
        <f t="shared" ca="1" si="0"/>
        <v>45</v>
      </c>
      <c r="D6" s="5" t="s">
        <v>40</v>
      </c>
      <c r="E6" s="5" t="s">
        <v>91</v>
      </c>
      <c r="F6" s="5">
        <v>110</v>
      </c>
      <c r="G6" s="5" t="s">
        <v>6</v>
      </c>
      <c r="H6" s="6" t="s">
        <v>46</v>
      </c>
      <c r="I6" s="14" t="s">
        <v>44</v>
      </c>
      <c r="J6" s="60">
        <v>110</v>
      </c>
      <c r="K6" s="59">
        <v>55</v>
      </c>
      <c r="L6" s="65">
        <v>63</v>
      </c>
      <c r="M6" s="165">
        <f t="shared" si="1"/>
        <v>31.5</v>
      </c>
      <c r="N6" s="65">
        <v>1</v>
      </c>
    </row>
    <row r="7" spans="1:14">
      <c r="A7" s="14" t="s">
        <v>132</v>
      </c>
      <c r="B7" s="35">
        <v>36955</v>
      </c>
      <c r="C7" s="15">
        <f t="shared" ca="1" si="0"/>
        <v>17</v>
      </c>
      <c r="D7" s="5" t="s">
        <v>35</v>
      </c>
      <c r="E7" s="5" t="s">
        <v>91</v>
      </c>
      <c r="F7" s="5">
        <v>75</v>
      </c>
      <c r="G7" s="5" t="s">
        <v>6</v>
      </c>
      <c r="H7" s="6" t="s">
        <v>46</v>
      </c>
      <c r="I7" s="14" t="s">
        <v>44</v>
      </c>
      <c r="J7" s="62">
        <v>71.400000000000006</v>
      </c>
      <c r="K7" s="62">
        <v>55</v>
      </c>
      <c r="L7" s="65">
        <v>23</v>
      </c>
      <c r="M7" s="165">
        <f t="shared" si="1"/>
        <v>17.717086834733891</v>
      </c>
      <c r="N7" s="65">
        <v>1</v>
      </c>
    </row>
    <row r="8" spans="1:14">
      <c r="A8" s="12" t="s">
        <v>66</v>
      </c>
      <c r="B8" s="13">
        <v>31680</v>
      </c>
      <c r="C8" s="11">
        <f t="shared" ca="1" si="0"/>
        <v>31</v>
      </c>
      <c r="D8" s="5" t="s">
        <v>13</v>
      </c>
      <c r="E8" s="5" t="s">
        <v>91</v>
      </c>
      <c r="F8" s="5">
        <v>90</v>
      </c>
      <c r="G8" s="5" t="s">
        <v>6</v>
      </c>
      <c r="H8" s="6" t="s">
        <v>67</v>
      </c>
      <c r="I8" s="2"/>
      <c r="J8" s="59">
        <v>85</v>
      </c>
      <c r="K8" s="59">
        <v>75</v>
      </c>
      <c r="L8" s="65">
        <v>53</v>
      </c>
      <c r="M8" s="165">
        <f t="shared" si="1"/>
        <v>46.764705882352942</v>
      </c>
      <c r="N8" s="65">
        <v>1</v>
      </c>
    </row>
    <row r="9" spans="1:14">
      <c r="A9" s="14" t="s">
        <v>131</v>
      </c>
      <c r="B9" s="35">
        <v>30787</v>
      </c>
      <c r="C9" s="11">
        <f t="shared" ca="1" si="0"/>
        <v>33</v>
      </c>
      <c r="D9" s="5" t="s">
        <v>13</v>
      </c>
      <c r="E9" s="5" t="s">
        <v>91</v>
      </c>
      <c r="F9" s="5">
        <v>82.5</v>
      </c>
      <c r="G9" s="5" t="s">
        <v>14</v>
      </c>
      <c r="H9" s="6" t="s">
        <v>43</v>
      </c>
      <c r="I9" s="14" t="s">
        <v>44</v>
      </c>
      <c r="J9" s="63">
        <v>77.7</v>
      </c>
      <c r="K9" s="63">
        <v>75</v>
      </c>
      <c r="L9" s="65">
        <v>33</v>
      </c>
      <c r="M9" s="165">
        <f t="shared" si="1"/>
        <v>31.853281853281853</v>
      </c>
      <c r="N9" s="39">
        <v>1</v>
      </c>
    </row>
    <row r="10" spans="1:14">
      <c r="A10" s="12" t="s">
        <v>26</v>
      </c>
      <c r="B10" s="16">
        <v>30072</v>
      </c>
      <c r="C10" s="11">
        <f t="shared" ca="1" si="0"/>
        <v>35</v>
      </c>
      <c r="D10" s="4" t="s">
        <v>13</v>
      </c>
      <c r="E10" s="4" t="s">
        <v>91</v>
      </c>
      <c r="F10" s="4">
        <v>100</v>
      </c>
      <c r="G10" s="4" t="s">
        <v>6</v>
      </c>
      <c r="H10" s="3" t="s">
        <v>25</v>
      </c>
      <c r="I10" s="12" t="s">
        <v>27</v>
      </c>
      <c r="J10" s="61">
        <v>96.25</v>
      </c>
      <c r="K10" s="59">
        <v>75</v>
      </c>
      <c r="L10" s="65">
        <v>24</v>
      </c>
      <c r="M10" s="165">
        <f t="shared" si="1"/>
        <v>18.7012987012987</v>
      </c>
      <c r="N10" s="65">
        <v>2</v>
      </c>
    </row>
    <row r="11" spans="1:14">
      <c r="A11" s="12" t="s">
        <v>49</v>
      </c>
      <c r="B11" s="7">
        <v>25343</v>
      </c>
      <c r="C11" s="11">
        <f t="shared" ca="1" si="0"/>
        <v>48</v>
      </c>
      <c r="D11" s="5" t="s">
        <v>40</v>
      </c>
      <c r="E11" s="5" t="s">
        <v>91</v>
      </c>
      <c r="F11" s="5">
        <v>110</v>
      </c>
      <c r="G11" s="5" t="s">
        <v>6</v>
      </c>
      <c r="H11" s="6" t="s">
        <v>46</v>
      </c>
      <c r="I11" s="14" t="s">
        <v>44</v>
      </c>
      <c r="J11" s="60">
        <v>109.3</v>
      </c>
      <c r="K11" s="59">
        <v>100</v>
      </c>
      <c r="L11" s="65">
        <v>24</v>
      </c>
      <c r="M11" s="165">
        <f t="shared" si="1"/>
        <v>21.957913998170174</v>
      </c>
      <c r="N11" s="39">
        <v>1</v>
      </c>
    </row>
    <row r="12" spans="1:14">
      <c r="A12" s="14" t="s">
        <v>130</v>
      </c>
      <c r="B12" s="35">
        <v>32690</v>
      </c>
      <c r="C12" s="11">
        <f t="shared" ca="1" si="0"/>
        <v>28</v>
      </c>
      <c r="D12" s="5" t="s">
        <v>13</v>
      </c>
      <c r="E12" s="5" t="s">
        <v>91</v>
      </c>
      <c r="F12" s="5">
        <v>100</v>
      </c>
      <c r="G12" s="5" t="s">
        <v>14</v>
      </c>
      <c r="H12" s="6" t="s">
        <v>25</v>
      </c>
      <c r="I12" s="14" t="s">
        <v>53</v>
      </c>
      <c r="J12" s="63">
        <v>93.05</v>
      </c>
      <c r="K12" s="59">
        <v>125</v>
      </c>
      <c r="L12" s="65">
        <v>16</v>
      </c>
      <c r="M12" s="165">
        <f t="shared" si="1"/>
        <v>21.493820526598604</v>
      </c>
      <c r="N12" s="39">
        <v>1</v>
      </c>
    </row>
  </sheetData>
  <sortState ref="A3:O12">
    <sortCondition ref="E3:E12"/>
    <sortCondition ref="K3:K12"/>
    <sortCondition ref="D3:D12"/>
    <sortCondition descending="1" ref="M3:M12"/>
  </sortState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I13" sqref="I13"/>
    </sheetView>
  </sheetViews>
  <sheetFormatPr defaultRowHeight="15"/>
  <cols>
    <col min="1" max="1" width="33" bestFit="1" customWidth="1"/>
    <col min="2" max="2" width="14.42578125" customWidth="1"/>
    <col min="6" max="6" width="9.28515625" customWidth="1"/>
    <col min="7" max="7" width="10.7109375" bestFit="1" customWidth="1"/>
  </cols>
  <sheetData>
    <row r="1" spans="1:11" ht="30">
      <c r="A1" s="51" t="s">
        <v>3</v>
      </c>
      <c r="B1" s="48" t="s">
        <v>5</v>
      </c>
      <c r="C1" s="51" t="s">
        <v>2</v>
      </c>
      <c r="D1" s="51" t="s">
        <v>0</v>
      </c>
      <c r="E1" s="51" t="s">
        <v>11</v>
      </c>
      <c r="F1" s="51" t="s">
        <v>145</v>
      </c>
      <c r="G1" s="51" t="s">
        <v>106</v>
      </c>
      <c r="H1" s="51" t="s">
        <v>144</v>
      </c>
      <c r="I1" s="51" t="s">
        <v>133</v>
      </c>
      <c r="J1" s="51" t="s">
        <v>94</v>
      </c>
      <c r="K1" s="51" t="s">
        <v>125</v>
      </c>
    </row>
    <row r="2" spans="1:11">
      <c r="A2" s="12" t="s">
        <v>32</v>
      </c>
      <c r="B2" s="5" t="s">
        <v>13</v>
      </c>
      <c r="C2" s="5">
        <v>100</v>
      </c>
      <c r="D2" s="5" t="s">
        <v>6</v>
      </c>
      <c r="E2" s="3" t="s">
        <v>25</v>
      </c>
      <c r="F2" s="12" t="s">
        <v>27</v>
      </c>
      <c r="G2" s="53">
        <v>99.3</v>
      </c>
      <c r="H2" s="53">
        <v>0.55579999999999996</v>
      </c>
      <c r="I2" s="53">
        <v>200</v>
      </c>
      <c r="J2" s="9">
        <f t="shared" ref="J2:J7" si="0">I2*H2</f>
        <v>111.16</v>
      </c>
      <c r="K2" s="53">
        <v>1</v>
      </c>
    </row>
    <row r="3" spans="1:11">
      <c r="A3" s="12" t="s">
        <v>75</v>
      </c>
      <c r="B3" s="5" t="s">
        <v>13</v>
      </c>
      <c r="C3" s="5">
        <v>90</v>
      </c>
      <c r="D3" s="5" t="s">
        <v>6</v>
      </c>
      <c r="E3" s="17" t="s">
        <v>20</v>
      </c>
      <c r="F3" s="2" t="s">
        <v>136</v>
      </c>
      <c r="G3" s="9">
        <v>87.9</v>
      </c>
      <c r="H3" s="9">
        <v>0.59389999999999998</v>
      </c>
      <c r="I3" s="9">
        <v>170</v>
      </c>
      <c r="J3" s="9">
        <f t="shared" si="0"/>
        <v>100.96299999999999</v>
      </c>
      <c r="K3" s="53">
        <v>2</v>
      </c>
    </row>
    <row r="4" spans="1:11">
      <c r="A4" s="14" t="s">
        <v>118</v>
      </c>
      <c r="B4" s="5" t="s">
        <v>13</v>
      </c>
      <c r="C4" s="5">
        <v>100</v>
      </c>
      <c r="D4" s="5" t="s">
        <v>6</v>
      </c>
      <c r="E4" s="6" t="s">
        <v>38</v>
      </c>
      <c r="F4" s="14" t="s">
        <v>39</v>
      </c>
      <c r="G4" s="2">
        <v>98.75</v>
      </c>
      <c r="H4" s="2">
        <v>0.55700000000000005</v>
      </c>
      <c r="I4" s="2">
        <v>172.5</v>
      </c>
      <c r="J4" s="9">
        <f t="shared" si="0"/>
        <v>96.08250000000001</v>
      </c>
      <c r="K4" s="74">
        <v>3</v>
      </c>
    </row>
    <row r="5" spans="1:11">
      <c r="A5" s="12" t="s">
        <v>33</v>
      </c>
      <c r="B5" s="5" t="s">
        <v>13</v>
      </c>
      <c r="C5" s="5">
        <v>100</v>
      </c>
      <c r="D5" s="5" t="s">
        <v>6</v>
      </c>
      <c r="E5" s="6" t="s">
        <v>20</v>
      </c>
      <c r="F5" s="2" t="s">
        <v>136</v>
      </c>
      <c r="G5" s="53">
        <v>97.3</v>
      </c>
      <c r="H5" s="53">
        <v>0.56100000000000005</v>
      </c>
      <c r="I5" s="53">
        <v>170</v>
      </c>
      <c r="J5" s="9">
        <f t="shared" si="0"/>
        <v>95.37</v>
      </c>
      <c r="K5" s="37"/>
    </row>
    <row r="6" spans="1:11">
      <c r="A6" s="12" t="s">
        <v>17</v>
      </c>
      <c r="B6" s="5" t="s">
        <v>13</v>
      </c>
      <c r="C6" s="5">
        <v>90</v>
      </c>
      <c r="D6" s="5" t="s">
        <v>6</v>
      </c>
      <c r="E6" s="6" t="s">
        <v>18</v>
      </c>
      <c r="F6" s="2" t="s">
        <v>136</v>
      </c>
      <c r="G6" s="9">
        <v>89.9</v>
      </c>
      <c r="H6" s="9">
        <v>0.5857</v>
      </c>
      <c r="I6" s="9">
        <v>162.5</v>
      </c>
      <c r="J6" s="9">
        <f t="shared" si="0"/>
        <v>95.176249999999996</v>
      </c>
      <c r="K6" s="37"/>
    </row>
    <row r="7" spans="1:11">
      <c r="A7" s="12" t="s">
        <v>117</v>
      </c>
      <c r="B7" s="5" t="s">
        <v>13</v>
      </c>
      <c r="C7" s="5">
        <v>100</v>
      </c>
      <c r="D7" s="5" t="s">
        <v>6</v>
      </c>
      <c r="E7" s="3" t="s">
        <v>25</v>
      </c>
      <c r="F7" s="2" t="s">
        <v>136</v>
      </c>
      <c r="G7" s="53">
        <v>93.2</v>
      </c>
      <c r="H7" s="53">
        <v>0.57369999999999999</v>
      </c>
      <c r="I7" s="53">
        <v>162.5</v>
      </c>
      <c r="J7" s="9">
        <f t="shared" si="0"/>
        <v>93.226249999999993</v>
      </c>
      <c r="K7" s="37"/>
    </row>
  </sheetData>
  <sortState ref="A2:M9">
    <sortCondition descending="1" ref="J2:J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ПОТОК Пауэрлифтинг </vt:lpstr>
      <vt:lpstr>2 ПОТОК ЖИМ</vt:lpstr>
      <vt:lpstr>3 ПОТОК ЖИМ</vt:lpstr>
      <vt:lpstr>4 ПОТОК ЖИМ</vt:lpstr>
      <vt:lpstr>5 ПОТОК ТЯГА</vt:lpstr>
      <vt:lpstr>6 ПОТОК ТЯГА</vt:lpstr>
      <vt:lpstr>7 ПОТОК НАРОДНЫЙ ЖИМ</vt:lpstr>
      <vt:lpstr>8 ПОТОК  РУССКИЙ ЖИМ</vt:lpstr>
      <vt:lpstr>Абсолютка ЖИМ</vt:lpstr>
      <vt:lpstr>АБСОЛЮТКА СТАНОВАЯ ТЯГА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Андрей</cp:lastModifiedBy>
  <dcterms:created xsi:type="dcterms:W3CDTF">2018-02-18T12:03:07Z</dcterms:created>
  <dcterms:modified xsi:type="dcterms:W3CDTF">2018-03-05T17:11:36Z</dcterms:modified>
</cp:coreProperties>
</file>