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tabRatio="429"/>
  </bookViews>
  <sheets>
    <sheet name="Любители" sheetId="12" r:id="rId1"/>
    <sheet name="PRO" sheetId="23" r:id="rId2"/>
  </sheets>
  <definedNames>
    <definedName name="_xlnm._FilterDatabase" localSheetId="1" hidden="1">PRO!$A$3:$AJ$41</definedName>
    <definedName name="_xlnm._FilterDatabase" localSheetId="0" hidden="1">Любители!$A$3:$BZ$82</definedName>
    <definedName name="_xlnm.Print_Area" localSheetId="1">PRO!$B$1:$AH$16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23" l="1"/>
  <c r="S8" i="23" s="1"/>
  <c r="R78" i="12"/>
  <c r="AE18" i="12"/>
  <c r="AF18" i="12" s="1"/>
  <c r="W18" i="12"/>
  <c r="X18" i="12" s="1"/>
  <c r="W72" i="12"/>
  <c r="X72" i="12" s="1"/>
  <c r="S36" i="23"/>
  <c r="S37" i="23"/>
  <c r="Q18" i="12"/>
  <c r="R18" i="12" s="1"/>
  <c r="W15" i="12"/>
  <c r="X15" i="12" s="1"/>
  <c r="W73" i="12"/>
  <c r="Y73" i="12" s="1"/>
  <c r="Z73" i="12" s="1"/>
  <c r="W71" i="12"/>
  <c r="R14" i="12"/>
  <c r="X26" i="23"/>
  <c r="Y26" i="23" s="1"/>
  <c r="X24" i="23"/>
  <c r="Y24" i="23" s="1"/>
  <c r="Y72" i="12" l="1"/>
  <c r="Z72" i="12" s="1"/>
  <c r="Y18" i="12"/>
  <c r="Z18" i="12" s="1"/>
  <c r="AG18" i="12"/>
  <c r="AH18" i="12" s="1"/>
  <c r="Y15" i="12"/>
  <c r="Z15" i="12" s="1"/>
  <c r="Z26" i="23"/>
  <c r="AA26" i="23" s="1"/>
  <c r="X73" i="12"/>
  <c r="Z24" i="23"/>
  <c r="AA24" i="23" s="1"/>
  <c r="AE20" i="12"/>
  <c r="AF20" i="12" s="1"/>
  <c r="W20" i="12"/>
  <c r="X20" i="12" s="1"/>
  <c r="Q20" i="12"/>
  <c r="R20" i="12" s="1"/>
  <c r="AE83" i="12"/>
  <c r="AF83" i="12" s="1"/>
  <c r="AE84" i="12"/>
  <c r="AF84" i="12" s="1"/>
  <c r="AE85" i="12"/>
  <c r="AF85" i="12" s="1"/>
  <c r="AE86" i="12"/>
  <c r="AF86" i="12" s="1"/>
  <c r="Q113" i="12"/>
  <c r="R113" i="12" s="1"/>
  <c r="Q92" i="12"/>
  <c r="R92" i="12" s="1"/>
  <c r="Q93" i="12"/>
  <c r="R93" i="12" s="1"/>
  <c r="Q94" i="12"/>
  <c r="R94" i="12" s="1"/>
  <c r="Q95" i="12"/>
  <c r="R95" i="12" s="1"/>
  <c r="Q96" i="12"/>
  <c r="R96" i="12" s="1"/>
  <c r="Q97" i="12"/>
  <c r="R97" i="12" s="1"/>
  <c r="Q98" i="12"/>
  <c r="R98" i="12" s="1"/>
  <c r="Q99" i="12"/>
  <c r="R99" i="12" s="1"/>
  <c r="Q100" i="12"/>
  <c r="R100" i="12" s="1"/>
  <c r="Q101" i="12"/>
  <c r="R101" i="12" s="1"/>
  <c r="Q102" i="12"/>
  <c r="R102" i="12" s="1"/>
  <c r="Q103" i="12"/>
  <c r="R103" i="12" s="1"/>
  <c r="Q104" i="12"/>
  <c r="R104" i="12" s="1"/>
  <c r="Q105" i="12"/>
  <c r="R105" i="12" s="1"/>
  <c r="Q106" i="12"/>
  <c r="R106" i="12" s="1"/>
  <c r="Q107" i="12"/>
  <c r="R107" i="12" s="1"/>
  <c r="Q108" i="12"/>
  <c r="R108" i="12" s="1"/>
  <c r="Q109" i="12"/>
  <c r="R109" i="12" s="1"/>
  <c r="Q110" i="12"/>
  <c r="R110" i="12" s="1"/>
  <c r="Q111" i="12"/>
  <c r="R111" i="12" s="1"/>
  <c r="Q91" i="12"/>
  <c r="R91" i="12" s="1"/>
  <c r="W42" i="12"/>
  <c r="Y42" i="12" s="1"/>
  <c r="Z42" i="12" s="1"/>
  <c r="W43" i="12"/>
  <c r="Y43" i="12" s="1"/>
  <c r="Z43" i="12" s="1"/>
  <c r="W44" i="12"/>
  <c r="Y44" i="12" s="1"/>
  <c r="W45" i="12"/>
  <c r="Y45" i="12" s="1"/>
  <c r="W46" i="12"/>
  <c r="Y46" i="12" s="1"/>
  <c r="W47" i="12"/>
  <c r="Y47" i="12" s="1"/>
  <c r="W48" i="12"/>
  <c r="Y48" i="12" s="1"/>
  <c r="AG48" i="12" s="1"/>
  <c r="AH48" i="12" s="1"/>
  <c r="W49" i="12"/>
  <c r="Y49" i="12" s="1"/>
  <c r="Z49" i="12" s="1"/>
  <c r="W50" i="12"/>
  <c r="Y50" i="12" s="1"/>
  <c r="W51" i="12"/>
  <c r="Y51" i="12" s="1"/>
  <c r="Z51" i="12" s="1"/>
  <c r="W52" i="12"/>
  <c r="Y52" i="12" s="1"/>
  <c r="W53" i="12"/>
  <c r="Y53" i="12" s="1"/>
  <c r="Z53" i="12" s="1"/>
  <c r="W54" i="12"/>
  <c r="Y54" i="12" s="1"/>
  <c r="Z54" i="12" s="1"/>
  <c r="W55" i="12"/>
  <c r="Y55" i="12" s="1"/>
  <c r="Z55" i="12" s="1"/>
  <c r="W56" i="12"/>
  <c r="Y56" i="12" s="1"/>
  <c r="W57" i="12"/>
  <c r="Y57" i="12" s="1"/>
  <c r="W58" i="12"/>
  <c r="Y58" i="12" s="1"/>
  <c r="Z58" i="12" s="1"/>
  <c r="W59" i="12"/>
  <c r="Y59" i="12" s="1"/>
  <c r="Z59" i="12" s="1"/>
  <c r="W60" i="12"/>
  <c r="X60" i="12" s="1"/>
  <c r="W61" i="12"/>
  <c r="Y61" i="12" s="1"/>
  <c r="Z61" i="12" s="1"/>
  <c r="W62" i="12"/>
  <c r="X62" i="12" s="1"/>
  <c r="W63" i="12"/>
  <c r="X63" i="12" s="1"/>
  <c r="W64" i="12"/>
  <c r="X64" i="12" s="1"/>
  <c r="W65" i="12"/>
  <c r="X65" i="12" s="1"/>
  <c r="W66" i="12"/>
  <c r="X66" i="12" s="1"/>
  <c r="W67" i="12"/>
  <c r="X67" i="12" s="1"/>
  <c r="W68" i="12"/>
  <c r="X68" i="12" s="1"/>
  <c r="W69" i="12"/>
  <c r="X69" i="12" s="1"/>
  <c r="W40" i="12"/>
  <c r="X40" i="12" s="1"/>
  <c r="W37" i="12"/>
  <c r="X37" i="12" s="1"/>
  <c r="W38" i="12"/>
  <c r="X38" i="12" s="1"/>
  <c r="W28" i="12"/>
  <c r="X28" i="12" s="1"/>
  <c r="W29" i="12"/>
  <c r="Y29" i="12" s="1"/>
  <c r="W30" i="12"/>
  <c r="X30" i="12" s="1"/>
  <c r="W31" i="12"/>
  <c r="Y31" i="12" s="1"/>
  <c r="AG31" i="12" s="1"/>
  <c r="AH31" i="12" s="1"/>
  <c r="X21" i="23"/>
  <c r="Z21" i="23" s="1"/>
  <c r="AA21" i="23" s="1"/>
  <c r="X22" i="23"/>
  <c r="Z22" i="23" s="1"/>
  <c r="AA22" i="23" s="1"/>
  <c r="X23" i="23"/>
  <c r="Y23" i="23" s="1"/>
  <c r="X25" i="23"/>
  <c r="Y25" i="23" s="1"/>
  <c r="X27" i="23"/>
  <c r="Z27" i="23" s="1"/>
  <c r="AA27" i="23" s="1"/>
  <c r="X28" i="23"/>
  <c r="Y28" i="23" s="1"/>
  <c r="AE87" i="12"/>
  <c r="AF87" i="12" s="1"/>
  <c r="X71" i="12"/>
  <c r="Y71" i="12"/>
  <c r="Z71" i="12" s="1"/>
  <c r="AE37" i="12"/>
  <c r="AF37" i="12" s="1"/>
  <c r="AE38" i="12"/>
  <c r="AF38" i="12" s="1"/>
  <c r="AE19" i="12"/>
  <c r="AF19" i="12" s="1"/>
  <c r="AE21" i="12"/>
  <c r="AF21" i="12" s="1"/>
  <c r="AE22" i="12"/>
  <c r="AF22" i="12" s="1"/>
  <c r="AE23" i="12"/>
  <c r="AF23" i="12" s="1"/>
  <c r="AE24" i="12"/>
  <c r="AF24" i="12" s="1"/>
  <c r="AE25" i="12"/>
  <c r="AF25" i="12" s="1"/>
  <c r="W6" i="12"/>
  <c r="W7" i="12"/>
  <c r="W8" i="12"/>
  <c r="W9" i="12"/>
  <c r="W10" i="12"/>
  <c r="Z47" i="12" l="1"/>
  <c r="AG47" i="12"/>
  <c r="AH47" i="12" s="1"/>
  <c r="Y37" i="12"/>
  <c r="Z37" i="12" s="1"/>
  <c r="Z46" i="12"/>
  <c r="AG46" i="12"/>
  <c r="AH46" i="12" s="1"/>
  <c r="Z56" i="12"/>
  <c r="AG56" i="12"/>
  <c r="AH56" i="12" s="1"/>
  <c r="Z52" i="12"/>
  <c r="AG52" i="12"/>
  <c r="AH52" i="12" s="1"/>
  <c r="Z44" i="12"/>
  <c r="AG44" i="12"/>
  <c r="AH44" i="12" s="1"/>
  <c r="Z45" i="12"/>
  <c r="AG45" i="12"/>
  <c r="AH45" i="12" s="1"/>
  <c r="Y38" i="12"/>
  <c r="Z38" i="12" s="1"/>
  <c r="Z29" i="12"/>
  <c r="AG29" i="12"/>
  <c r="AH29" i="12" s="1"/>
  <c r="AG83" i="12"/>
  <c r="AH83" i="12" s="1"/>
  <c r="Y65" i="12"/>
  <c r="Z65" i="12" s="1"/>
  <c r="X59" i="12"/>
  <c r="Y40" i="12"/>
  <c r="X55" i="12"/>
  <c r="X47" i="12"/>
  <c r="X42" i="12"/>
  <c r="X51" i="12"/>
  <c r="X31" i="12"/>
  <c r="Y21" i="23"/>
  <c r="Y27" i="23"/>
  <c r="Y22" i="23"/>
  <c r="X43" i="12"/>
  <c r="Z28" i="23"/>
  <c r="AA28" i="23" s="1"/>
  <c r="Z25" i="23"/>
  <c r="AA25" i="23" s="1"/>
  <c r="Z23" i="23"/>
  <c r="AA23" i="23" s="1"/>
  <c r="X29" i="12"/>
  <c r="Y68" i="12"/>
  <c r="Z68" i="12" s="1"/>
  <c r="X61" i="12"/>
  <c r="X53" i="12"/>
  <c r="X45" i="12"/>
  <c r="AG86" i="12"/>
  <c r="AH86" i="12" s="1"/>
  <c r="AG84" i="12"/>
  <c r="AH84" i="12" s="1"/>
  <c r="Y28" i="12"/>
  <c r="Y62" i="12"/>
  <c r="Z62" i="12" s="1"/>
  <c r="X57" i="12"/>
  <c r="X49" i="12"/>
  <c r="Y20" i="12"/>
  <c r="Z20" i="12" s="1"/>
  <c r="Y60" i="12"/>
  <c r="Z60" i="12" s="1"/>
  <c r="X58" i="12"/>
  <c r="X56" i="12"/>
  <c r="X54" i="12"/>
  <c r="X52" i="12"/>
  <c r="X50" i="12"/>
  <c r="X48" i="12"/>
  <c r="X46" i="12"/>
  <c r="X44" i="12"/>
  <c r="Y69" i="12"/>
  <c r="Z69" i="12" s="1"/>
  <c r="AG85" i="12"/>
  <c r="AH85" i="12" s="1"/>
  <c r="Z50" i="12"/>
  <c r="AG50" i="12"/>
  <c r="AH50" i="12" s="1"/>
  <c r="Z48" i="12"/>
  <c r="AG57" i="12"/>
  <c r="AH57" i="12" s="1"/>
  <c r="Z57" i="12"/>
  <c r="Y66" i="12"/>
  <c r="Z66" i="12" s="1"/>
  <c r="Y63" i="12"/>
  <c r="Y30" i="12"/>
  <c r="Y67" i="12"/>
  <c r="Z67" i="12" s="1"/>
  <c r="Y64" i="12"/>
  <c r="Z64" i="12" s="1"/>
  <c r="AG87" i="12"/>
  <c r="AH87" i="12" s="1"/>
  <c r="Z31" i="12"/>
  <c r="AG58" i="12"/>
  <c r="AH58" i="12" s="1"/>
  <c r="AG61" i="12"/>
  <c r="AH61" i="12" s="1"/>
  <c r="W19" i="12"/>
  <c r="X19" i="12" s="1"/>
  <c r="W21" i="12"/>
  <c r="W22" i="12"/>
  <c r="X22" i="12" s="1"/>
  <c r="W23" i="12"/>
  <c r="W24" i="12"/>
  <c r="X24" i="12" s="1"/>
  <c r="Q23" i="12"/>
  <c r="R23" i="12" s="1"/>
  <c r="Q24" i="12"/>
  <c r="R24" i="12" s="1"/>
  <c r="Q19" i="12"/>
  <c r="R19" i="12" s="1"/>
  <c r="Q21" i="12"/>
  <c r="R21" i="12" s="1"/>
  <c r="Q13" i="12"/>
  <c r="W13" i="12"/>
  <c r="X13" i="12" s="1"/>
  <c r="AE13" i="12"/>
  <c r="AF13" i="12" s="1"/>
  <c r="AG37" i="12" l="1"/>
  <c r="AH37" i="12" s="1"/>
  <c r="Z63" i="12"/>
  <c r="AG63" i="12"/>
  <c r="AH63" i="12" s="1"/>
  <c r="Z40" i="12"/>
  <c r="AG40" i="12"/>
  <c r="AH40" i="12" s="1"/>
  <c r="AG38" i="12"/>
  <c r="AH38" i="12" s="1"/>
  <c r="Z30" i="12"/>
  <c r="AG30" i="12"/>
  <c r="AH30" i="12" s="1"/>
  <c r="R13" i="12"/>
  <c r="AG13" i="12"/>
  <c r="AG60" i="12"/>
  <c r="AH60" i="12" s="1"/>
  <c r="AG20" i="12"/>
  <c r="AH20" i="12" s="1"/>
  <c r="Y23" i="12"/>
  <c r="AG23" i="12" s="1"/>
  <c r="AH23" i="12" s="1"/>
  <c r="Y19" i="12"/>
  <c r="Y24" i="12"/>
  <c r="Y21" i="12"/>
  <c r="X23" i="12"/>
  <c r="X21" i="12"/>
  <c r="Y13" i="12"/>
  <c r="X20" i="23"/>
  <c r="Y20" i="23" s="1"/>
  <c r="AF40" i="23"/>
  <c r="AG40" i="23" s="1"/>
  <c r="X40" i="23"/>
  <c r="Y40" i="23" s="1"/>
  <c r="R40" i="23"/>
  <c r="S40" i="23" s="1"/>
  <c r="Z23" i="12" l="1"/>
  <c r="AH13" i="12"/>
  <c r="Z24" i="12"/>
  <c r="AG24" i="12"/>
  <c r="AH24" i="12" s="1"/>
  <c r="Z19" i="12"/>
  <c r="AG19" i="12"/>
  <c r="AH19" i="12" s="1"/>
  <c r="Z21" i="12"/>
  <c r="AG21" i="12"/>
  <c r="AH21" i="12" s="1"/>
  <c r="Z13" i="12"/>
  <c r="Z40" i="23"/>
  <c r="Z20" i="23"/>
  <c r="AA20" i="23" s="1"/>
  <c r="R76" i="12"/>
  <c r="R79" i="12"/>
  <c r="R75" i="12"/>
  <c r="R77" i="12"/>
  <c r="AH40" i="23" l="1"/>
  <c r="AI40" i="23" s="1"/>
  <c r="AA40" i="23"/>
  <c r="AE36" i="12"/>
  <c r="AF36" i="12" s="1"/>
  <c r="W36" i="12"/>
  <c r="AF39" i="23"/>
  <c r="AG39" i="23" s="1"/>
  <c r="AF41" i="23"/>
  <c r="AG41" i="23" s="1"/>
  <c r="X39" i="23"/>
  <c r="Y39" i="23" s="1"/>
  <c r="X41" i="23"/>
  <c r="Y41" i="23" s="1"/>
  <c r="R39" i="23"/>
  <c r="S39" i="23" s="1"/>
  <c r="R41" i="23"/>
  <c r="S41" i="23" s="1"/>
  <c r="AG59" i="12" l="1"/>
  <c r="AH59" i="12" s="1"/>
  <c r="AG77" i="12"/>
  <c r="AH77" i="12" s="1"/>
  <c r="AG43" i="12"/>
  <c r="AH43" i="12" s="1"/>
  <c r="Y36" i="12"/>
  <c r="Z36" i="12" s="1"/>
  <c r="X36" i="12"/>
  <c r="Z41" i="23"/>
  <c r="AA41" i="23" s="1"/>
  <c r="Z39" i="23"/>
  <c r="AA39" i="23" s="1"/>
  <c r="W32" i="12"/>
  <c r="X32" i="12" s="1"/>
  <c r="AH41" i="23" l="1"/>
  <c r="AI41" i="23" s="1"/>
  <c r="AG36" i="12"/>
  <c r="AH36" i="12" s="1"/>
  <c r="AH39" i="23"/>
  <c r="AI39" i="23" s="1"/>
  <c r="AG78" i="12"/>
  <c r="AH78" i="12" s="1"/>
  <c r="Y32" i="12"/>
  <c r="Z32" i="12" l="1"/>
  <c r="AG32" i="12"/>
  <c r="AH32" i="12" s="1"/>
  <c r="AG76" i="12"/>
  <c r="AH76" i="12" s="1"/>
  <c r="AG79" i="12"/>
  <c r="AH79" i="12" s="1"/>
  <c r="AG75" i="12" l="1"/>
  <c r="AH75" i="12" s="1"/>
  <c r="AG49" i="12" l="1"/>
  <c r="AH49" i="12" s="1"/>
  <c r="AG51" i="12" l="1"/>
  <c r="AH51" i="12" s="1"/>
  <c r="AG64" i="12" l="1"/>
  <c r="AH64" i="12" s="1"/>
  <c r="AG65" i="12"/>
  <c r="AH65" i="12" s="1"/>
  <c r="AG66" i="12"/>
  <c r="AH66" i="12" s="1"/>
  <c r="AG67" i="12"/>
  <c r="AH67" i="12" s="1"/>
  <c r="AG69" i="12" l="1"/>
  <c r="AH69" i="12" s="1"/>
  <c r="AF6" i="23"/>
  <c r="Q25" i="12"/>
  <c r="R25" i="12" s="1"/>
  <c r="W25" i="12"/>
  <c r="X25" i="12" l="1"/>
  <c r="Y25" i="12"/>
  <c r="Z25" i="12" l="1"/>
  <c r="AG25" i="12"/>
  <c r="AH25" i="12" s="1"/>
  <c r="AG68" i="12" l="1"/>
  <c r="AH68" i="12" s="1"/>
  <c r="AE12" i="12"/>
  <c r="AF12" i="12" s="1"/>
  <c r="AE17" i="12"/>
  <c r="AF17" i="12" s="1"/>
  <c r="AE82" i="12"/>
  <c r="AF82" i="12" s="1"/>
  <c r="AE6" i="12"/>
  <c r="AF6" i="12" s="1"/>
  <c r="AE7" i="12"/>
  <c r="AF7" i="12" s="1"/>
  <c r="AE8" i="12"/>
  <c r="AF8" i="12" s="1"/>
  <c r="AE9" i="12"/>
  <c r="AF9" i="12" s="1"/>
  <c r="AE10" i="12"/>
  <c r="AF10" i="12" s="1"/>
  <c r="W12" i="12"/>
  <c r="X12" i="12" s="1"/>
  <c r="W17" i="12"/>
  <c r="X17" i="12" s="1"/>
  <c r="W41" i="12"/>
  <c r="X41" i="12" s="1"/>
  <c r="X6" i="12"/>
  <c r="X7" i="12"/>
  <c r="X8" i="12"/>
  <c r="X9" i="12"/>
  <c r="X10" i="12"/>
  <c r="Q6" i="12"/>
  <c r="Q7" i="12"/>
  <c r="Q8" i="12"/>
  <c r="Q9" i="12"/>
  <c r="Q10" i="12"/>
  <c r="Q12" i="12"/>
  <c r="Q17" i="12"/>
  <c r="Q22" i="12"/>
  <c r="Q26" i="12"/>
  <c r="R12" i="12" l="1"/>
  <c r="AG12" i="12"/>
  <c r="R22" i="12"/>
  <c r="Y22" i="12"/>
  <c r="Y6" i="12"/>
  <c r="AG6" i="12" s="1"/>
  <c r="AH6" i="12" s="1"/>
  <c r="AG53" i="12"/>
  <c r="AH53" i="12" s="1"/>
  <c r="Y12" i="12"/>
  <c r="Y41" i="12"/>
  <c r="AG41" i="12" s="1"/>
  <c r="AH41" i="12" s="1"/>
  <c r="AG54" i="12"/>
  <c r="AH54" i="12" s="1"/>
  <c r="Y7" i="12"/>
  <c r="AG7" i="12" s="1"/>
  <c r="AH7" i="12" s="1"/>
  <c r="Y8" i="12"/>
  <c r="Z8" i="12" s="1"/>
  <c r="Y9" i="12"/>
  <c r="AG9" i="12" s="1"/>
  <c r="AH9" i="12" s="1"/>
  <c r="Y10" i="12"/>
  <c r="Z10" i="12" s="1"/>
  <c r="AG55" i="12"/>
  <c r="AH55" i="12" s="1"/>
  <c r="Y17" i="12"/>
  <c r="R17" i="12"/>
  <c r="R10" i="12"/>
  <c r="R6" i="12"/>
  <c r="R7" i="12"/>
  <c r="R9" i="12"/>
  <c r="R8" i="12"/>
  <c r="AH12" i="12" l="1"/>
  <c r="AI12" i="12"/>
  <c r="AG28" i="12"/>
  <c r="AH28" i="12" s="1"/>
  <c r="Z28" i="12"/>
  <c r="Z22" i="12"/>
  <c r="AG22" i="12"/>
  <c r="AH22" i="12" s="1"/>
  <c r="Z6" i="12"/>
  <c r="AG82" i="12"/>
  <c r="AH82" i="12" s="1"/>
  <c r="Z12" i="12"/>
  <c r="Z7" i="12"/>
  <c r="Z41" i="12"/>
  <c r="AG8" i="12"/>
  <c r="AH8" i="12" s="1"/>
  <c r="Z9" i="12"/>
  <c r="AG10" i="12"/>
  <c r="AH10" i="12" s="1"/>
  <c r="AG17" i="12"/>
  <c r="AH17" i="12" s="1"/>
  <c r="Z17" i="12"/>
  <c r="X6" i="23" l="1"/>
  <c r="Y6" i="23" s="1"/>
  <c r="R6" i="23"/>
  <c r="R26" i="12"/>
  <c r="S6" i="23" l="1"/>
  <c r="Z6" i="23"/>
  <c r="AG6" i="23"/>
  <c r="AA6" i="23" l="1"/>
  <c r="AH6" i="23"/>
  <c r="AI6" i="23" s="1"/>
</calcChain>
</file>

<file path=xl/sharedStrings.xml><?xml version="1.0" encoding="utf-8"?>
<sst xmlns="http://schemas.openxmlformats.org/spreadsheetml/2006/main" count="1022" uniqueCount="209">
  <si>
    <t>Очки</t>
  </si>
  <si>
    <t>Место</t>
  </si>
  <si>
    <t>Дивизион</t>
  </si>
  <si>
    <t>В/К</t>
  </si>
  <si>
    <t>ФИО</t>
  </si>
  <si>
    <t>Команда</t>
  </si>
  <si>
    <t>Регион</t>
  </si>
  <si>
    <t>Страна</t>
  </si>
  <si>
    <t>Дата Рождения</t>
  </si>
  <si>
    <t>Возрастная категория</t>
  </si>
  <si>
    <t>Вес</t>
  </si>
  <si>
    <t>Шварц</t>
  </si>
  <si>
    <t>ПРИСЕД</t>
  </si>
  <si>
    <t>ЖИМ ЛЕЖА</t>
  </si>
  <si>
    <t>СУММА</t>
  </si>
  <si>
    <t>СТАНОВАЯ ТЯГА</t>
  </si>
  <si>
    <t>ИТОГ</t>
  </si>
  <si>
    <t>Абсолютное первенство</t>
  </si>
  <si>
    <t>Рез-тат</t>
  </si>
  <si>
    <t>subtotal</t>
  </si>
  <si>
    <t>Сумма</t>
  </si>
  <si>
    <t>Женщины</t>
  </si>
  <si>
    <t>RAW</t>
  </si>
  <si>
    <t>Россия</t>
  </si>
  <si>
    <t>Троеборье</t>
  </si>
  <si>
    <t>Мужчины</t>
  </si>
  <si>
    <t>Главный судья</t>
  </si>
  <si>
    <t>Главный секретарь</t>
  </si>
  <si>
    <t>Зам.главного секретаря</t>
  </si>
  <si>
    <t>Старший судья</t>
  </si>
  <si>
    <t>Боковой судья</t>
  </si>
  <si>
    <t>Спикер</t>
  </si>
  <si>
    <t>Офицер ДК</t>
  </si>
  <si>
    <t>PRO</t>
  </si>
  <si>
    <t>ж</t>
  </si>
  <si>
    <t>м</t>
  </si>
  <si>
    <t>Приседание</t>
  </si>
  <si>
    <t>Жим лежа</t>
  </si>
  <si>
    <t>Становая</t>
  </si>
  <si>
    <t>Пол</t>
  </si>
  <si>
    <t>Open 24-39</t>
  </si>
  <si>
    <t>Бугульма</t>
  </si>
  <si>
    <t>Фаттахов Р.Т.</t>
  </si>
  <si>
    <t>Губайдуллин М.Ю.</t>
  </si>
  <si>
    <t>Панов М.Б.</t>
  </si>
  <si>
    <t>Киняев З.</t>
  </si>
  <si>
    <t>Троеборье женщины</t>
  </si>
  <si>
    <t>Троеборье мужчины</t>
  </si>
  <si>
    <t>Приседание мужчины</t>
  </si>
  <si>
    <t>Жим лежа женщины</t>
  </si>
  <si>
    <t>Жим лежа мужчины</t>
  </si>
  <si>
    <t>Становая мужчины</t>
  </si>
  <si>
    <t>Teenage 14-15</t>
  </si>
  <si>
    <t>Гизатуллин И.И</t>
  </si>
  <si>
    <t>Осипов А.А.</t>
  </si>
  <si>
    <t>Воспитанники детского дома Русский жим</t>
  </si>
  <si>
    <t>АДД</t>
  </si>
  <si>
    <t>Masters 40-44</t>
  </si>
  <si>
    <t>Татарстан</t>
  </si>
  <si>
    <t>Masters 60-64</t>
  </si>
  <si>
    <t>Serbia</t>
  </si>
  <si>
    <t>Masters 50-54</t>
  </si>
  <si>
    <t>Сарманово</t>
  </si>
  <si>
    <t xml:space="preserve"> Teenage 16-17</t>
  </si>
  <si>
    <t>Альметьевск</t>
  </si>
  <si>
    <t>Н.Челны</t>
  </si>
  <si>
    <t>Нижнекамск</t>
  </si>
  <si>
    <t>Идиятов Динар Маратович</t>
  </si>
  <si>
    <t>Куручбаев Марат Марсельевич</t>
  </si>
  <si>
    <t>Максютов Флорит Фидаильевич</t>
  </si>
  <si>
    <t>Masters 65-69</t>
  </si>
  <si>
    <t>Сафаров Роберт Ильнурович</t>
  </si>
  <si>
    <t>Лениногорск</t>
  </si>
  <si>
    <t>Гатеев Изаил Равилович</t>
  </si>
  <si>
    <t>Teenage 0-13</t>
  </si>
  <si>
    <t>Teenage 18-19</t>
  </si>
  <si>
    <t>Миронов Андрей Александрович</t>
  </si>
  <si>
    <t>Становая тяга женщины</t>
  </si>
  <si>
    <t>СОВ</t>
  </si>
  <si>
    <t>Хузина Гузель Индусовна</t>
  </si>
  <si>
    <t>Ахметзянова Фарида Милисовна</t>
  </si>
  <si>
    <t>Teenage 16-17</t>
  </si>
  <si>
    <t>Мазаев Егор Андреевич</t>
  </si>
  <si>
    <t>Junior 20-23</t>
  </si>
  <si>
    <t>Суслин Аким Николаевич</t>
  </si>
  <si>
    <t>Русский жим Мужчины</t>
  </si>
  <si>
    <t>Open 24-40</t>
  </si>
  <si>
    <t>Крюков Владислав Павлович</t>
  </si>
  <si>
    <t>Masters 45-49</t>
  </si>
  <si>
    <t>Исаев Петр Васильевич</t>
  </si>
  <si>
    <t>Masters 70-74</t>
  </si>
  <si>
    <t>Ципленкова Анастасия</t>
  </si>
  <si>
    <t>Южаков Иван</t>
  </si>
  <si>
    <t>Насыбуллин Рустам</t>
  </si>
  <si>
    <t>Беспалов Матвей</t>
  </si>
  <si>
    <t>Тарасов Алексей</t>
  </si>
  <si>
    <t>Русский жим</t>
  </si>
  <si>
    <t>Становая Мужчины</t>
  </si>
  <si>
    <t>Русский жим Мужчины СОВ</t>
  </si>
  <si>
    <t>Жим лежа СОВ</t>
  </si>
  <si>
    <t>Открытый чемпионат РТ (Альметьевск, 23 апреля 2022 года) . PRO</t>
  </si>
  <si>
    <t> Открытый чемпионат РТ (Альметьевск, 23 апреля 2022 года) Любители</t>
  </si>
  <si>
    <t>Гусев Евгений Анатольевич</t>
  </si>
  <si>
    <t>Фисенко Виктор Алесеевич</t>
  </si>
  <si>
    <t>Краснова Алина Олеговна</t>
  </si>
  <si>
    <t>Неклюдов  Валерий Павлович</t>
  </si>
  <si>
    <t>Одиночный подъём штанги на бицепс Экстремальный</t>
  </si>
  <si>
    <t>Одиночный подъём штанги на бицепс Экстремальный Мужчины</t>
  </si>
  <si>
    <t xml:space="preserve"> Кириллов Андрей Анатольевич</t>
  </si>
  <si>
    <t>с.Пономарёвка</t>
  </si>
  <si>
    <t>Оренбургская обл</t>
  </si>
  <si>
    <t>Назаров Вячеслав Сергеевич</t>
  </si>
  <si>
    <t>Валиев Рустам Ильясович</t>
  </si>
  <si>
    <t>Костарев Дмитрий Павлович</t>
  </si>
  <si>
    <t>Батыров Альмир Рамильевич</t>
  </si>
  <si>
    <t>Салахов Айрат Альбертович</t>
  </si>
  <si>
    <t xml:space="preserve"> Teenage 0-13</t>
  </si>
  <si>
    <t>Вахитов Алмаз Флоридович</t>
  </si>
  <si>
    <t>Новиков Егор Михайлович</t>
  </si>
  <si>
    <t>Ахмедов Евгений Михайлович</t>
  </si>
  <si>
    <t>Файзреев Ильдар Марванович</t>
  </si>
  <si>
    <t>Нуретдинов Фанис</t>
  </si>
  <si>
    <t>Мингалеев Ильшат</t>
  </si>
  <si>
    <t>Моор Альберт Михайлович</t>
  </si>
  <si>
    <t>Ибрагимов Рафик</t>
  </si>
  <si>
    <t>Хасанова Миляуша</t>
  </si>
  <si>
    <t>Бердников Николай</t>
  </si>
  <si>
    <t xml:space="preserve"> Masters 60-64</t>
  </si>
  <si>
    <t>Жестков Эдуард</t>
  </si>
  <si>
    <t>Лоза Александр Александрович</t>
  </si>
  <si>
    <t>Яковлева Нина Дмитриевна</t>
  </si>
  <si>
    <t>Шакирова Алина Ильвировна</t>
  </si>
  <si>
    <t>Михедюков Радик Исрафилович</t>
  </si>
  <si>
    <t>Глазков Глеб Сергеевич</t>
  </si>
  <si>
    <t>Шамсуллин Булат Ринатович</t>
  </si>
  <si>
    <t>Тихонов Антон Геннадьевич</t>
  </si>
  <si>
    <t>Менделеевск</t>
  </si>
  <si>
    <t>Тихонова Лилия Рашитовна</t>
  </si>
  <si>
    <t>Яруллин Марат Марсович</t>
  </si>
  <si>
    <t>Маматов Алексей Петрович</t>
  </si>
  <si>
    <t>Хузиахметов Эмиль Ильдарович</t>
  </si>
  <si>
    <t>Галипов Марат Русланович</t>
  </si>
  <si>
    <t>Копылов Вадим Анатольевич</t>
  </si>
  <si>
    <t>Беляева Августа Васильевна</t>
  </si>
  <si>
    <t>Меренков Евгений Юрьевич</t>
  </si>
  <si>
    <t>Чистополь</t>
  </si>
  <si>
    <t>Кильдяшев Дмитрий Алексеевич</t>
  </si>
  <si>
    <t>Кусакин Иван Дмитриевич</t>
  </si>
  <si>
    <t>Попов Александр Дмитриевич</t>
  </si>
  <si>
    <t>Латыпов Эмиль Венерович</t>
  </si>
  <si>
    <t xml:space="preserve"> 2002-06-18</t>
  </si>
  <si>
    <t>Баскарев Ярослав Александрович</t>
  </si>
  <si>
    <t>Носков Владислав Викторович</t>
  </si>
  <si>
    <t>Шайдуллин Альберт Фанильевич</t>
  </si>
  <si>
    <t>Вагизов Ильназ Ильнарович</t>
  </si>
  <si>
    <t>Камалетдинов Илсаф Ильсурович</t>
  </si>
  <si>
    <t>Даутова Алина Зиннуровна</t>
  </si>
  <si>
    <t>Teenage 20-23</t>
  </si>
  <si>
    <t>Марасов Динар Ирекович</t>
  </si>
  <si>
    <t>Шинко Юрий Владимирович</t>
  </si>
  <si>
    <t>Хакимов Ильдар Асхатович</t>
  </si>
  <si>
    <t>Искандаров Гаяз Монавирович</t>
  </si>
  <si>
    <t>Казань</t>
  </si>
  <si>
    <t>Фазлыева Аяна Альфредовна</t>
  </si>
  <si>
    <t>Дроздова Кристина Сергеевна</t>
  </si>
  <si>
    <t>Ширков Сергей Леонидович</t>
  </si>
  <si>
    <t>Щеколдин Андрей  Александрович</t>
  </si>
  <si>
    <t>Махмутов Маннур Магфурович</t>
  </si>
  <si>
    <t>Соловьев Владислав Викторович</t>
  </si>
  <si>
    <t>Палатов Вячеслав Михайлович</t>
  </si>
  <si>
    <t>Султанов Альберт Рамильевич</t>
  </si>
  <si>
    <t>Вотяков Ярослав Николаевич</t>
  </si>
  <si>
    <t>Курбанов Руслан Салаватович</t>
  </si>
  <si>
    <t>Исламов Ильнур Ильдарович</t>
  </si>
  <si>
    <t>п.г.т. Карабаш</t>
  </si>
  <si>
    <t>Сунгатуллин Динус Динарович</t>
  </si>
  <si>
    <t>Хазияхметов Эмиль Ильдарович</t>
  </si>
  <si>
    <t>59.7</t>
  </si>
  <si>
    <t>87.8</t>
  </si>
  <si>
    <t>Зиворад Маркович</t>
  </si>
  <si>
    <t>Ганиев Музавир Миртазямович</t>
  </si>
  <si>
    <t>Зарипов Рамиль Наильевич</t>
  </si>
  <si>
    <t>Саримова Эмилия Наильевна</t>
  </si>
  <si>
    <t>Желенкова Олеся Маратовна</t>
  </si>
  <si>
    <t>Гарифуллин Айнур Зиракович</t>
  </si>
  <si>
    <t>Муллаянов Айрат Ильдарович</t>
  </si>
  <si>
    <t>58.55</t>
  </si>
  <si>
    <t>Вельматов Илья Олегович</t>
  </si>
  <si>
    <t>Кириллов Андрей Анатольевич</t>
  </si>
  <si>
    <t>Понамаревка</t>
  </si>
  <si>
    <t>109.7</t>
  </si>
  <si>
    <t>69.10</t>
  </si>
  <si>
    <t>Федосеев Иван Александрович</t>
  </si>
  <si>
    <t>Габидуллин Камиль Рустамович</t>
  </si>
  <si>
    <t>Ганиев Роберт Ирекович</t>
  </si>
  <si>
    <t>Воробьев Евгений Александровиич</t>
  </si>
  <si>
    <t>п.г.т Карабаш</t>
  </si>
  <si>
    <t>Open 24-38</t>
  </si>
  <si>
    <t>Княжев Сергей Трофимович</t>
  </si>
  <si>
    <t>Женщины ЖИМ ЛЕЖА СОВ</t>
  </si>
  <si>
    <t>Хасанова Миляуша Сафавовна</t>
  </si>
  <si>
    <t>Бердников Николай Александрович</t>
  </si>
  <si>
    <t>Суслин Николай Юрьевич</t>
  </si>
  <si>
    <t>Рахимов Ильдан Рамисович</t>
  </si>
  <si>
    <t xml:space="preserve"> Teenage 14-15</t>
  </si>
  <si>
    <t xml:space="preserve"> Шинко Юрий Владимирович</t>
  </si>
  <si>
    <t>х</t>
  </si>
  <si>
    <t>Вагизов Ильнар Ильнурович</t>
  </si>
  <si>
    <t>13.09.20004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</si>
</sst>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7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333333"/>
      <name val="Arial"/>
      <family val="2"/>
      <charset val="204"/>
    </font>
    <font>
      <sz val="10"/>
      <color rgb="FFFF0000"/>
      <name val="Arial Cyr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4"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2" fontId="2" fillId="4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2" fontId="18" fillId="3" borderId="5" xfId="0" applyNumberFormat="1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2" fontId="18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64" fontId="19" fillId="3" borderId="5" xfId="0" applyNumberFormat="1" applyFont="1" applyFill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 wrapText="1"/>
    </xf>
    <xf numFmtId="0" fontId="19" fillId="7" borderId="3" xfId="0" applyNumberFormat="1" applyFont="1" applyFill="1" applyBorder="1" applyAlignment="1">
      <alignment horizontal="center" vertical="center" wrapText="1"/>
    </xf>
    <xf numFmtId="0" fontId="19" fillId="7" borderId="3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164" fontId="19" fillId="7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2" xfId="0" applyNumberFormat="1" applyFont="1" applyFill="1" applyBorder="1" applyAlignment="1">
      <alignment horizontal="center" vertical="center" wrapText="1"/>
    </xf>
    <xf numFmtId="0" fontId="19" fillId="7" borderId="2" xfId="0" applyNumberFormat="1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164" fontId="19" fillId="7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14" fontId="19" fillId="0" borderId="18" xfId="0" applyNumberFormat="1" applyFont="1" applyFill="1" applyBorder="1" applyAlignment="1">
      <alignment horizontal="center" vertical="center" wrapText="1"/>
    </xf>
    <xf numFmtId="14" fontId="19" fillId="0" borderId="23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 wrapText="1"/>
    </xf>
    <xf numFmtId="2" fontId="19" fillId="7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2" fontId="19" fillId="7" borderId="3" xfId="0" applyNumberFormat="1" applyFont="1" applyFill="1" applyBorder="1" applyAlignment="1">
      <alignment horizontal="center" vertical="center" wrapText="1"/>
    </xf>
    <xf numFmtId="2" fontId="19" fillId="7" borderId="3" xfId="0" applyNumberFormat="1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2" fontId="16" fillId="7" borderId="1" xfId="0" applyNumberFormat="1" applyFont="1" applyFill="1" applyBorder="1" applyAlignment="1">
      <alignment horizontal="center" vertical="center" wrapText="1"/>
    </xf>
    <xf numFmtId="2" fontId="16" fillId="7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64" fontId="16" fillId="7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4" fontId="19" fillId="0" borderId="18" xfId="0" applyNumberFormat="1" applyFont="1" applyFill="1" applyBorder="1" applyAlignment="1">
      <alignment horizontal="center" vertical="center"/>
    </xf>
    <xf numFmtId="0" fontId="19" fillId="7" borderId="1" xfId="0" applyFont="1" applyFill="1" applyBorder="1"/>
    <xf numFmtId="14" fontId="19" fillId="0" borderId="0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14" fontId="19" fillId="0" borderId="18" xfId="0" applyNumberFormat="1" applyFont="1" applyBorder="1" applyAlignment="1">
      <alignment horizontal="center" vertical="center"/>
    </xf>
    <xf numFmtId="14" fontId="19" fillId="0" borderId="0" xfId="0" applyNumberFormat="1" applyFont="1" applyFill="1" applyAlignment="1">
      <alignment horizontal="center" vertical="center"/>
    </xf>
    <xf numFmtId="164" fontId="16" fillId="7" borderId="2" xfId="0" applyNumberFormat="1" applyFont="1" applyFill="1" applyBorder="1" applyAlignment="1">
      <alignment horizontal="center" vertical="center"/>
    </xf>
    <xf numFmtId="2" fontId="16" fillId="7" borderId="2" xfId="0" applyNumberFormat="1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/>
    </xf>
    <xf numFmtId="164" fontId="19" fillId="5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6" fillId="0" borderId="23" xfId="0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horizontal="center" vertical="center"/>
    </xf>
    <xf numFmtId="164" fontId="16" fillId="5" borderId="2" xfId="0" applyNumberFormat="1" applyFont="1" applyFill="1" applyBorder="1" applyAlignment="1">
      <alignment horizontal="center" vertical="center"/>
    </xf>
    <xf numFmtId="2" fontId="19" fillId="0" borderId="5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23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" xfId="0" applyFont="1" applyBorder="1"/>
    <xf numFmtId="0" fontId="19" fillId="0" borderId="3" xfId="0" applyFont="1" applyFill="1" applyBorder="1" applyAlignment="1">
      <alignment horizontal="left" vertical="center" wrapText="1"/>
    </xf>
    <xf numFmtId="14" fontId="19" fillId="0" borderId="22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14" fontId="19" fillId="0" borderId="5" xfId="0" applyNumberFormat="1" applyFont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3" xfId="0" applyNumberFormat="1" applyFont="1" applyFill="1" applyBorder="1" applyAlignment="1">
      <alignment horizontal="center" vertical="center" wrapText="1"/>
    </xf>
    <xf numFmtId="0" fontId="19" fillId="5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64" fontId="19" fillId="5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/>
    </xf>
    <xf numFmtId="164" fontId="19" fillId="7" borderId="5" xfId="0" applyNumberFormat="1" applyFont="1" applyFill="1" applyBorder="1" applyAlignment="1">
      <alignment horizontal="center" vertical="center"/>
    </xf>
    <xf numFmtId="2" fontId="19" fillId="7" borderId="5" xfId="0" applyNumberFormat="1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 vertical="center"/>
    </xf>
    <xf numFmtId="2" fontId="19" fillId="7" borderId="2" xfId="0" applyNumberFormat="1" applyFont="1" applyFill="1" applyBorder="1" applyAlignment="1">
      <alignment horizontal="center" vertical="center"/>
    </xf>
    <xf numFmtId="2" fontId="19" fillId="7" borderId="2" xfId="0" applyNumberFormat="1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/>
    </xf>
    <xf numFmtId="164" fontId="16" fillId="7" borderId="5" xfId="0" applyNumberFormat="1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14" fontId="19" fillId="3" borderId="24" xfId="0" applyNumberFormat="1" applyFont="1" applyFill="1" applyBorder="1" applyAlignment="1">
      <alignment horizontal="center" vertical="center"/>
    </xf>
    <xf numFmtId="2" fontId="19" fillId="3" borderId="24" xfId="0" applyNumberFormat="1" applyFont="1" applyFill="1" applyBorder="1" applyAlignment="1">
      <alignment horizontal="center" vertical="center"/>
    </xf>
    <xf numFmtId="164" fontId="19" fillId="3" borderId="24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4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>
      <alignment horizontal="center" vertical="center" wrapText="1"/>
    </xf>
    <xf numFmtId="2" fontId="19" fillId="3" borderId="24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14" fontId="21" fillId="3" borderId="24" xfId="0" applyNumberFormat="1" applyFont="1" applyFill="1" applyBorder="1" applyAlignment="1">
      <alignment vertical="center" wrapText="1"/>
    </xf>
    <xf numFmtId="0" fontId="21" fillId="3" borderId="24" xfId="0" applyFont="1" applyFill="1" applyBorder="1" applyAlignment="1">
      <alignment vertical="center" wrapText="1"/>
    </xf>
    <xf numFmtId="0" fontId="16" fillId="3" borderId="18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2" fontId="16" fillId="3" borderId="24" xfId="0" applyNumberFormat="1" applyFont="1" applyFill="1" applyBorder="1" applyAlignment="1">
      <alignment horizontal="center" vertical="center"/>
    </xf>
    <xf numFmtId="14" fontId="16" fillId="3" borderId="24" xfId="0" applyNumberFormat="1" applyFont="1" applyFill="1" applyBorder="1" applyAlignment="1">
      <alignment horizontal="left" vertical="center"/>
    </xf>
    <xf numFmtId="164" fontId="16" fillId="3" borderId="24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4" xfId="0" applyNumberFormat="1" applyFont="1" applyFill="1" applyBorder="1" applyAlignment="1">
      <alignment horizontal="center" vertical="center" wrapText="1"/>
    </xf>
    <xf numFmtId="0" fontId="16" fillId="3" borderId="24" xfId="0" applyNumberFormat="1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2" fontId="16" fillId="3" borderId="24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14" fontId="21" fillId="3" borderId="24" xfId="0" applyNumberFormat="1" applyFont="1" applyFill="1" applyBorder="1"/>
    <xf numFmtId="0" fontId="15" fillId="3" borderId="2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14" fillId="8" borderId="0" xfId="0" applyFont="1" applyFill="1"/>
    <xf numFmtId="0" fontId="2" fillId="9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 wrapText="1"/>
    </xf>
    <xf numFmtId="14" fontId="14" fillId="9" borderId="1" xfId="0" applyNumberFormat="1" applyFont="1" applyFill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left" vertical="center"/>
    </xf>
    <xf numFmtId="14" fontId="2" fillId="9" borderId="1" xfId="0" applyNumberFormat="1" applyFont="1" applyFill="1" applyBorder="1" applyAlignment="1">
      <alignment horizontal="center" vertical="center"/>
    </xf>
    <xf numFmtId="14" fontId="19" fillId="0" borderId="0" xfId="0" applyNumberFormat="1" applyFont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2" fontId="19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wrapText="1"/>
    </xf>
    <xf numFmtId="2" fontId="19" fillId="0" borderId="24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2" fontId="19" fillId="7" borderId="24" xfId="0" applyNumberFormat="1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/>
    </xf>
    <xf numFmtId="164" fontId="19" fillId="7" borderId="24" xfId="0" applyNumberFormat="1" applyFont="1" applyFill="1" applyBorder="1" applyAlignment="1">
      <alignment horizontal="center" vertical="center"/>
    </xf>
    <xf numFmtId="0" fontId="19" fillId="7" borderId="24" xfId="0" applyNumberFormat="1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 wrapText="1"/>
    </xf>
    <xf numFmtId="0" fontId="19" fillId="7" borderId="25" xfId="0" applyNumberFormat="1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/>
    </xf>
    <xf numFmtId="164" fontId="19" fillId="7" borderId="25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/>
    </xf>
    <xf numFmtId="2" fontId="19" fillId="7" borderId="25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4" fontId="26" fillId="0" borderId="18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164" fontId="26" fillId="0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2" fontId="19" fillId="4" borderId="2" xfId="0" applyNumberFormat="1" applyFont="1" applyFill="1" applyBorder="1" applyAlignment="1">
      <alignment horizontal="center" vertical="center"/>
    </xf>
    <xf numFmtId="164" fontId="19" fillId="4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10" borderId="3" xfId="0" applyNumberFormat="1" applyFont="1" applyFill="1" applyBorder="1" applyAlignment="1">
      <alignment horizontal="center" vertical="center"/>
    </xf>
    <xf numFmtId="0" fontId="19" fillId="6" borderId="5" xfId="0" applyNumberFormat="1" applyFont="1" applyFill="1" applyBorder="1" applyAlignment="1">
      <alignment horizontal="center" vertical="center"/>
    </xf>
    <xf numFmtId="0" fontId="26" fillId="6" borderId="1" xfId="0" applyNumberFormat="1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0" fontId="19" fillId="10" borderId="1" xfId="0" applyNumberFormat="1" applyFont="1" applyFill="1" applyBorder="1" applyAlignment="1">
      <alignment horizontal="center" vertical="center" wrapText="1"/>
    </xf>
    <xf numFmtId="0" fontId="19" fillId="6" borderId="3" xfId="0" applyNumberFormat="1" applyFont="1" applyFill="1" applyBorder="1" applyAlignment="1">
      <alignment horizontal="center" vertical="center"/>
    </xf>
    <xf numFmtId="0" fontId="23" fillId="10" borderId="1" xfId="0" applyNumberFormat="1" applyFont="1" applyFill="1" applyBorder="1" applyAlignment="1">
      <alignment horizontal="center" vertical="center"/>
    </xf>
    <xf numFmtId="0" fontId="19" fillId="6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/>
    </xf>
    <xf numFmtId="2" fontId="19" fillId="6" borderId="1" xfId="0" applyNumberFormat="1" applyFont="1" applyFill="1" applyBorder="1" applyAlignment="1">
      <alignment horizontal="center" vertical="center" wrapText="1"/>
    </xf>
    <xf numFmtId="2" fontId="19" fillId="6" borderId="3" xfId="0" applyNumberFormat="1" applyFont="1" applyFill="1" applyBorder="1" applyAlignment="1">
      <alignment horizontal="center" vertical="center" wrapText="1"/>
    </xf>
    <xf numFmtId="2" fontId="19" fillId="6" borderId="5" xfId="0" applyNumberFormat="1" applyFont="1" applyFill="1" applyBorder="1" applyAlignment="1">
      <alignment horizontal="center" vertical="center" wrapText="1"/>
    </xf>
    <xf numFmtId="2" fontId="19" fillId="6" borderId="1" xfId="0" applyNumberFormat="1" applyFont="1" applyFill="1" applyBorder="1" applyAlignment="1">
      <alignment horizontal="center" vertical="center"/>
    </xf>
    <xf numFmtId="2" fontId="19" fillId="10" borderId="1" xfId="0" applyNumberFormat="1" applyFont="1" applyFill="1" applyBorder="1" applyAlignment="1">
      <alignment horizontal="center" vertical="center" wrapText="1"/>
    </xf>
    <xf numFmtId="2" fontId="19" fillId="6" borderId="2" xfId="0" applyNumberFormat="1" applyFont="1" applyFill="1" applyBorder="1" applyAlignment="1">
      <alignment horizontal="center" vertical="center" wrapText="1"/>
    </xf>
    <xf numFmtId="0" fontId="19" fillId="6" borderId="3" xfId="0" applyNumberFormat="1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10" borderId="3" xfId="0" applyNumberFormat="1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1" xfId="0" applyFont="1" applyFill="1" applyBorder="1"/>
    <xf numFmtId="0" fontId="19" fillId="10" borderId="1" xfId="0" applyNumberFormat="1" applyFont="1" applyFill="1" applyBorder="1" applyAlignment="1">
      <alignment horizontal="center" vertical="center"/>
    </xf>
    <xf numFmtId="2" fontId="19" fillId="10" borderId="2" xfId="0" applyNumberFormat="1" applyFont="1" applyFill="1" applyBorder="1" applyAlignment="1">
      <alignment horizontal="center" vertical="center" wrapText="1"/>
    </xf>
    <xf numFmtId="0" fontId="19" fillId="10" borderId="2" xfId="0" applyNumberFormat="1" applyFont="1" applyFill="1" applyBorder="1" applyAlignment="1">
      <alignment horizontal="center" vertical="center" wrapText="1"/>
    </xf>
    <xf numFmtId="2" fontId="19" fillId="6" borderId="3" xfId="0" applyNumberFormat="1" applyFont="1" applyFill="1" applyBorder="1" applyAlignment="1">
      <alignment horizontal="center" vertical="center"/>
    </xf>
    <xf numFmtId="2" fontId="19" fillId="6" borderId="5" xfId="0" applyNumberFormat="1" applyFont="1" applyFill="1" applyBorder="1" applyAlignment="1">
      <alignment horizontal="center" vertical="center"/>
    </xf>
    <xf numFmtId="2" fontId="26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64" fontId="19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164" fontId="19" fillId="9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/>
    </xf>
    <xf numFmtId="14" fontId="19" fillId="3" borderId="0" xfId="0" applyNumberFormat="1" applyFont="1" applyFill="1" applyBorder="1" applyAlignment="1">
      <alignment horizontal="center" vertical="center"/>
    </xf>
    <xf numFmtId="0" fontId="19" fillId="3" borderId="1" xfId="0" applyFont="1" applyFill="1" applyBorder="1"/>
    <xf numFmtId="2" fontId="19" fillId="3" borderId="1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8" xfId="0" applyFont="1" applyFill="1" applyBorder="1" applyAlignment="1">
      <alignment horizontal="left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14" fontId="19" fillId="3" borderId="0" xfId="0" applyNumberFormat="1" applyFont="1" applyFill="1" applyAlignment="1">
      <alignment horizontal="center" vertical="center"/>
    </xf>
    <xf numFmtId="14" fontId="19" fillId="3" borderId="18" xfId="0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164" fontId="19" fillId="3" borderId="2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center" wrapText="1"/>
    </xf>
    <xf numFmtId="14" fontId="19" fillId="6" borderId="18" xfId="0" applyNumberFormat="1" applyFont="1" applyFill="1" applyBorder="1" applyAlignment="1">
      <alignment horizontal="center" vertical="center"/>
    </xf>
    <xf numFmtId="164" fontId="19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164" fontId="17" fillId="0" borderId="11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S126"/>
  <sheetViews>
    <sheetView tabSelected="1" zoomScale="70" zoomScaleNormal="70" workbookViewId="0">
      <selection activeCell="D38" sqref="D38"/>
    </sheetView>
  </sheetViews>
  <sheetFormatPr defaultRowHeight="12.75" x14ac:dyDescent="0.2"/>
  <cols>
    <col min="1" max="1" width="4.85546875" style="26" customWidth="1"/>
    <col min="2" max="2" width="6" style="26" bestFit="1" customWidth="1"/>
    <col min="3" max="3" width="5.7109375" style="26" customWidth="1"/>
    <col min="4" max="4" width="8.85546875" style="26" bestFit="1" customWidth="1"/>
    <col min="5" max="5" width="9.7109375" style="26" customWidth="1"/>
    <col min="6" max="6" width="38.85546875" style="410" customWidth="1"/>
    <col min="7" max="7" width="20.140625" style="26" customWidth="1"/>
    <col min="8" max="8" width="21.7109375" style="26" customWidth="1"/>
    <col min="9" max="9" width="9.85546875" style="26" customWidth="1"/>
    <col min="10" max="10" width="19.140625" style="30" customWidth="1"/>
    <col min="11" max="11" width="20" style="27" customWidth="1"/>
    <col min="12" max="12" width="9.85546875" style="26" customWidth="1"/>
    <col min="13" max="13" width="12.42578125" style="29" customWidth="1"/>
    <col min="14" max="14" width="5.5703125" style="29" bestFit="1" customWidth="1"/>
    <col min="15" max="15" width="6" style="26" bestFit="1" customWidth="1"/>
    <col min="16" max="16" width="6" style="28" bestFit="1" customWidth="1"/>
    <col min="17" max="17" width="7.5703125" style="26" customWidth="1"/>
    <col min="18" max="18" width="13.85546875" style="26" customWidth="1"/>
    <col min="19" max="19" width="10.42578125" style="30" customWidth="1"/>
    <col min="20" max="20" width="6" style="26" bestFit="1" customWidth="1"/>
    <col min="21" max="21" width="6.85546875" style="28" bestFit="1" customWidth="1"/>
    <col min="22" max="22" width="5.5703125" style="27" customWidth="1"/>
    <col min="23" max="23" width="10.140625" style="28" bestFit="1" customWidth="1"/>
    <col min="24" max="24" width="14" style="27" customWidth="1"/>
    <col min="25" max="25" width="7.42578125" style="26" bestFit="1" customWidth="1"/>
    <col min="26" max="26" width="13.140625" style="29" customWidth="1"/>
    <col min="27" max="27" width="8.28515625" style="26" bestFit="1" customWidth="1"/>
    <col min="28" max="28" width="11" style="30" customWidth="1"/>
    <col min="29" max="29" width="11.7109375" style="70" customWidth="1"/>
    <col min="30" max="30" width="6" style="27" bestFit="1" customWidth="1"/>
    <col min="31" max="31" width="6.5703125" style="28" bestFit="1" customWidth="1"/>
    <col min="32" max="32" width="14.140625" style="27" customWidth="1"/>
    <col min="33" max="33" width="6.140625" style="26" bestFit="1" customWidth="1"/>
    <col min="34" max="34" width="18" style="26" customWidth="1"/>
    <col min="35" max="35" width="11.7109375" style="26" customWidth="1"/>
    <col min="36" max="16384" width="9.140625" style="26"/>
  </cols>
  <sheetData>
    <row r="1" spans="1:97" s="121" customFormat="1" ht="20.25" customHeight="1" x14ac:dyDescent="0.2">
      <c r="A1" s="495" t="s">
        <v>101</v>
      </c>
      <c r="B1" s="495"/>
      <c r="C1" s="495"/>
      <c r="D1" s="495"/>
      <c r="E1" s="495"/>
      <c r="F1" s="496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</row>
    <row r="2" spans="1:97" s="121" customFormat="1" ht="21" customHeight="1" x14ac:dyDescent="0.2">
      <c r="A2" s="495"/>
      <c r="B2" s="495"/>
      <c r="C2" s="495"/>
      <c r="D2" s="495"/>
      <c r="E2" s="495"/>
      <c r="F2" s="496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</row>
    <row r="3" spans="1:97" s="121" customFormat="1" ht="12.75" customHeight="1" x14ac:dyDescent="0.2">
      <c r="A3" s="502" t="s">
        <v>0</v>
      </c>
      <c r="B3" s="491" t="s">
        <v>1</v>
      </c>
      <c r="C3" s="493" t="s">
        <v>39</v>
      </c>
      <c r="D3" s="493" t="s">
        <v>2</v>
      </c>
      <c r="E3" s="491" t="s">
        <v>3</v>
      </c>
      <c r="F3" s="506" t="s">
        <v>4</v>
      </c>
      <c r="G3" s="491" t="s">
        <v>5</v>
      </c>
      <c r="H3" s="491" t="s">
        <v>6</v>
      </c>
      <c r="I3" s="491" t="s">
        <v>7</v>
      </c>
      <c r="J3" s="491" t="s">
        <v>8</v>
      </c>
      <c r="K3" s="491" t="s">
        <v>9</v>
      </c>
      <c r="L3" s="504" t="s">
        <v>10</v>
      </c>
      <c r="M3" s="500" t="s">
        <v>11</v>
      </c>
      <c r="N3" s="497" t="s">
        <v>12</v>
      </c>
      <c r="O3" s="497"/>
      <c r="P3" s="497"/>
      <c r="Q3" s="497"/>
      <c r="R3" s="497"/>
      <c r="S3" s="497" t="s">
        <v>13</v>
      </c>
      <c r="T3" s="497"/>
      <c r="U3" s="497"/>
      <c r="V3" s="497"/>
      <c r="W3" s="497"/>
      <c r="X3" s="497"/>
      <c r="Y3" s="497" t="s">
        <v>14</v>
      </c>
      <c r="Z3" s="497"/>
      <c r="AA3" s="497" t="s">
        <v>15</v>
      </c>
      <c r="AB3" s="497"/>
      <c r="AC3" s="497"/>
      <c r="AD3" s="497"/>
      <c r="AE3" s="497"/>
      <c r="AF3" s="497"/>
      <c r="AG3" s="497" t="s">
        <v>16</v>
      </c>
      <c r="AH3" s="497"/>
      <c r="AI3" s="498" t="s">
        <v>17</v>
      </c>
    </row>
    <row r="4" spans="1:97" s="126" customFormat="1" ht="25.5" customHeight="1" thickBot="1" x14ac:dyDescent="0.25">
      <c r="A4" s="503"/>
      <c r="B4" s="492"/>
      <c r="C4" s="494"/>
      <c r="D4" s="494"/>
      <c r="E4" s="492"/>
      <c r="F4" s="507"/>
      <c r="G4" s="492"/>
      <c r="H4" s="492"/>
      <c r="I4" s="492"/>
      <c r="J4" s="492"/>
      <c r="K4" s="492"/>
      <c r="L4" s="505"/>
      <c r="M4" s="501"/>
      <c r="N4" s="122">
        <v>1</v>
      </c>
      <c r="O4" s="123">
        <v>2</v>
      </c>
      <c r="P4" s="123">
        <v>3</v>
      </c>
      <c r="Q4" s="122" t="s">
        <v>18</v>
      </c>
      <c r="R4" s="124" t="s">
        <v>11</v>
      </c>
      <c r="S4" s="123">
        <v>1</v>
      </c>
      <c r="T4" s="122">
        <v>2</v>
      </c>
      <c r="U4" s="122">
        <v>3</v>
      </c>
      <c r="V4" s="122">
        <v>4</v>
      </c>
      <c r="W4" s="122" t="s">
        <v>18</v>
      </c>
      <c r="X4" s="125" t="s">
        <v>11</v>
      </c>
      <c r="Y4" s="122" t="s">
        <v>19</v>
      </c>
      <c r="Z4" s="125" t="s">
        <v>11</v>
      </c>
      <c r="AA4" s="122">
        <v>1</v>
      </c>
      <c r="AB4" s="123">
        <v>2</v>
      </c>
      <c r="AC4" s="123">
        <v>3</v>
      </c>
      <c r="AD4" s="122">
        <v>4</v>
      </c>
      <c r="AE4" s="122" t="s">
        <v>18</v>
      </c>
      <c r="AF4" s="125" t="s">
        <v>11</v>
      </c>
      <c r="AG4" s="122" t="s">
        <v>20</v>
      </c>
      <c r="AH4" s="125" t="s">
        <v>11</v>
      </c>
      <c r="AI4" s="499"/>
    </row>
    <row r="5" spans="1:97" s="142" customFormat="1" ht="32.25" customHeight="1" x14ac:dyDescent="0.2">
      <c r="A5" s="127"/>
      <c r="B5" s="128"/>
      <c r="C5" s="128"/>
      <c r="D5" s="129"/>
      <c r="E5" s="128"/>
      <c r="F5" s="130" t="s">
        <v>55</v>
      </c>
      <c r="G5" s="128"/>
      <c r="H5" s="128"/>
      <c r="I5" s="128"/>
      <c r="J5" s="128"/>
      <c r="K5" s="128"/>
      <c r="L5" s="131"/>
      <c r="M5" s="132"/>
      <c r="N5" s="133"/>
      <c r="O5" s="134"/>
      <c r="P5" s="134"/>
      <c r="Q5" s="135"/>
      <c r="R5" s="136"/>
      <c r="S5" s="137"/>
      <c r="T5" s="133"/>
      <c r="U5" s="133"/>
      <c r="V5" s="133"/>
      <c r="W5" s="138"/>
      <c r="X5" s="139"/>
      <c r="Y5" s="138"/>
      <c r="Z5" s="140"/>
      <c r="AA5" s="133"/>
      <c r="AB5" s="137"/>
      <c r="AC5" s="137"/>
      <c r="AD5" s="133"/>
      <c r="AE5" s="138"/>
      <c r="AF5" s="139"/>
      <c r="AG5" s="138"/>
      <c r="AH5" s="139"/>
      <c r="AI5" s="141"/>
    </row>
    <row r="6" spans="1:97" s="151" customFormat="1" ht="45" customHeight="1" x14ac:dyDescent="0.2">
      <c r="A6" s="143"/>
      <c r="B6" s="143"/>
      <c r="C6" s="144" t="s">
        <v>35</v>
      </c>
      <c r="D6" s="145" t="s">
        <v>22</v>
      </c>
      <c r="E6" s="143"/>
      <c r="F6" s="146" t="s">
        <v>91</v>
      </c>
      <c r="G6" s="147" t="s">
        <v>56</v>
      </c>
      <c r="H6" s="143"/>
      <c r="I6" s="148" t="s">
        <v>23</v>
      </c>
      <c r="J6" s="143"/>
      <c r="K6" s="148" t="s">
        <v>52</v>
      </c>
      <c r="L6" s="149"/>
      <c r="M6" s="150"/>
      <c r="O6" s="152"/>
      <c r="P6" s="152"/>
      <c r="Q6" s="153">
        <f t="shared" ref="Q6:Q10" si="0">MAX(N6:P6)</f>
        <v>0</v>
      </c>
      <c r="R6" s="154">
        <f t="shared" ref="R6:R10" si="1">M6*Q6</f>
        <v>0</v>
      </c>
      <c r="S6" s="155"/>
      <c r="W6" s="156">
        <f t="shared" ref="W6:W10" si="2">MAX(S6:U6)</f>
        <v>0</v>
      </c>
      <c r="X6" s="154">
        <f t="shared" ref="X6:X10" si="3">W6*M6</f>
        <v>0</v>
      </c>
      <c r="Y6" s="153">
        <f t="shared" ref="Y6:Y10" si="4">Q6+W6</f>
        <v>0</v>
      </c>
      <c r="Z6" s="154">
        <f t="shared" ref="Z6:Z10" si="5">Y6*M6</f>
        <v>0</v>
      </c>
      <c r="AB6" s="155"/>
      <c r="AC6" s="155"/>
      <c r="AE6" s="153">
        <f t="shared" ref="AE6:AE10" si="6">MAX(AA6:AC6)</f>
        <v>0</v>
      </c>
      <c r="AF6" s="154">
        <f t="shared" ref="AF6:AF10" si="7">AE6*M6</f>
        <v>0</v>
      </c>
      <c r="AG6" s="153">
        <f t="shared" ref="AG6:AG10" si="8">Y6+AE6</f>
        <v>0</v>
      </c>
      <c r="AH6" s="154">
        <f t="shared" ref="AH6:AH10" si="9">M6*AG6</f>
        <v>0</v>
      </c>
      <c r="AI6" s="143"/>
      <c r="AJ6" s="157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</row>
    <row r="7" spans="1:97" s="151" customFormat="1" ht="33.75" customHeight="1" x14ac:dyDescent="0.2">
      <c r="A7" s="143"/>
      <c r="B7" s="143"/>
      <c r="C7" s="144" t="s">
        <v>35</v>
      </c>
      <c r="D7" s="145" t="s">
        <v>22</v>
      </c>
      <c r="E7" s="143"/>
      <c r="F7" s="146" t="s">
        <v>92</v>
      </c>
      <c r="G7" s="147" t="s">
        <v>56</v>
      </c>
      <c r="H7" s="143"/>
      <c r="I7" s="148" t="s">
        <v>23</v>
      </c>
      <c r="J7" s="143"/>
      <c r="K7" s="148" t="s">
        <v>52</v>
      </c>
      <c r="L7" s="149"/>
      <c r="M7" s="150"/>
      <c r="O7" s="152"/>
      <c r="P7" s="152"/>
      <c r="Q7" s="153">
        <f t="shared" si="0"/>
        <v>0</v>
      </c>
      <c r="R7" s="154">
        <f t="shared" si="1"/>
        <v>0</v>
      </c>
      <c r="S7" s="155"/>
      <c r="W7" s="156">
        <f t="shared" si="2"/>
        <v>0</v>
      </c>
      <c r="X7" s="154">
        <f t="shared" si="3"/>
        <v>0</v>
      </c>
      <c r="Y7" s="153">
        <f t="shared" si="4"/>
        <v>0</v>
      </c>
      <c r="Z7" s="154">
        <f t="shared" si="5"/>
        <v>0</v>
      </c>
      <c r="AB7" s="155"/>
      <c r="AC7" s="155"/>
      <c r="AE7" s="153">
        <f t="shared" si="6"/>
        <v>0</v>
      </c>
      <c r="AF7" s="154">
        <f t="shared" si="7"/>
        <v>0</v>
      </c>
      <c r="AG7" s="153">
        <f t="shared" si="8"/>
        <v>0</v>
      </c>
      <c r="AH7" s="154">
        <f t="shared" si="9"/>
        <v>0</v>
      </c>
      <c r="AI7" s="143"/>
      <c r="AJ7" s="157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</row>
    <row r="8" spans="1:97" s="151" customFormat="1" ht="43.5" customHeight="1" x14ac:dyDescent="0.2">
      <c r="A8" s="143"/>
      <c r="B8" s="143"/>
      <c r="C8" s="144" t="s">
        <v>35</v>
      </c>
      <c r="D8" s="145" t="s">
        <v>22</v>
      </c>
      <c r="E8" s="143"/>
      <c r="F8" s="146" t="s">
        <v>93</v>
      </c>
      <c r="G8" s="147" t="s">
        <v>56</v>
      </c>
      <c r="H8" s="143"/>
      <c r="I8" s="148" t="s">
        <v>23</v>
      </c>
      <c r="J8" s="143"/>
      <c r="K8" s="148" t="s">
        <v>52</v>
      </c>
      <c r="L8" s="149"/>
      <c r="M8" s="150"/>
      <c r="O8" s="152"/>
      <c r="P8" s="152"/>
      <c r="Q8" s="153">
        <f t="shared" si="0"/>
        <v>0</v>
      </c>
      <c r="R8" s="154">
        <f t="shared" si="1"/>
        <v>0</v>
      </c>
      <c r="S8" s="155"/>
      <c r="W8" s="156">
        <f t="shared" si="2"/>
        <v>0</v>
      </c>
      <c r="X8" s="154">
        <f t="shared" si="3"/>
        <v>0</v>
      </c>
      <c r="Y8" s="153">
        <f t="shared" si="4"/>
        <v>0</v>
      </c>
      <c r="Z8" s="154">
        <f t="shared" si="5"/>
        <v>0</v>
      </c>
      <c r="AB8" s="155"/>
      <c r="AC8" s="155"/>
      <c r="AE8" s="153">
        <f t="shared" si="6"/>
        <v>0</v>
      </c>
      <c r="AF8" s="154">
        <f t="shared" si="7"/>
        <v>0</v>
      </c>
      <c r="AG8" s="153">
        <f t="shared" si="8"/>
        <v>0</v>
      </c>
      <c r="AH8" s="154">
        <f t="shared" si="9"/>
        <v>0</v>
      </c>
      <c r="AI8" s="143"/>
      <c r="AJ8" s="157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</row>
    <row r="9" spans="1:97" s="151" customFormat="1" ht="35.25" customHeight="1" x14ac:dyDescent="0.2">
      <c r="A9" s="143"/>
      <c r="B9" s="143"/>
      <c r="C9" s="144" t="s">
        <v>35</v>
      </c>
      <c r="D9" s="145" t="s">
        <v>22</v>
      </c>
      <c r="E9" s="143"/>
      <c r="F9" s="146" t="s">
        <v>94</v>
      </c>
      <c r="G9" s="147" t="s">
        <v>56</v>
      </c>
      <c r="H9" s="143"/>
      <c r="I9" s="148" t="s">
        <v>23</v>
      </c>
      <c r="J9" s="143"/>
      <c r="K9" s="148" t="s">
        <v>52</v>
      </c>
      <c r="L9" s="149"/>
      <c r="M9" s="150"/>
      <c r="O9" s="152"/>
      <c r="P9" s="152"/>
      <c r="Q9" s="153">
        <f t="shared" si="0"/>
        <v>0</v>
      </c>
      <c r="R9" s="154">
        <f t="shared" si="1"/>
        <v>0</v>
      </c>
      <c r="S9" s="155"/>
      <c r="W9" s="156">
        <f t="shared" si="2"/>
        <v>0</v>
      </c>
      <c r="X9" s="154">
        <f t="shared" si="3"/>
        <v>0</v>
      </c>
      <c r="Y9" s="153">
        <f t="shared" si="4"/>
        <v>0</v>
      </c>
      <c r="Z9" s="154">
        <f t="shared" si="5"/>
        <v>0</v>
      </c>
      <c r="AB9" s="155"/>
      <c r="AC9" s="155"/>
      <c r="AE9" s="153">
        <f t="shared" si="6"/>
        <v>0</v>
      </c>
      <c r="AF9" s="154">
        <f t="shared" si="7"/>
        <v>0</v>
      </c>
      <c r="AG9" s="153">
        <f t="shared" si="8"/>
        <v>0</v>
      </c>
      <c r="AH9" s="154">
        <f t="shared" si="9"/>
        <v>0</v>
      </c>
      <c r="AI9" s="143"/>
      <c r="AJ9" s="157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</row>
    <row r="10" spans="1:97" s="166" customFormat="1" ht="39.75" customHeight="1" x14ac:dyDescent="0.2">
      <c r="A10" s="158"/>
      <c r="B10" s="158"/>
      <c r="C10" s="159" t="s">
        <v>35</v>
      </c>
      <c r="D10" s="160" t="s">
        <v>22</v>
      </c>
      <c r="E10" s="158"/>
      <c r="F10" s="161" t="s">
        <v>95</v>
      </c>
      <c r="G10" s="162" t="s">
        <v>56</v>
      </c>
      <c r="H10" s="158"/>
      <c r="I10" s="163" t="s">
        <v>23</v>
      </c>
      <c r="J10" s="158"/>
      <c r="K10" s="163" t="s">
        <v>52</v>
      </c>
      <c r="L10" s="164"/>
      <c r="M10" s="165"/>
      <c r="O10" s="167"/>
      <c r="P10" s="167"/>
      <c r="Q10" s="168">
        <f t="shared" si="0"/>
        <v>0</v>
      </c>
      <c r="R10" s="169">
        <f t="shared" si="1"/>
        <v>0</v>
      </c>
      <c r="S10" s="170"/>
      <c r="W10" s="178">
        <f t="shared" si="2"/>
        <v>0</v>
      </c>
      <c r="X10" s="171">
        <f t="shared" si="3"/>
        <v>0</v>
      </c>
      <c r="Y10" s="168">
        <f t="shared" si="4"/>
        <v>0</v>
      </c>
      <c r="Z10" s="171">
        <f t="shared" si="5"/>
        <v>0</v>
      </c>
      <c r="AB10" s="170"/>
      <c r="AC10" s="170"/>
      <c r="AE10" s="168">
        <f t="shared" si="6"/>
        <v>0</v>
      </c>
      <c r="AF10" s="171">
        <f t="shared" si="7"/>
        <v>0</v>
      </c>
      <c r="AG10" s="168">
        <f t="shared" si="8"/>
        <v>0</v>
      </c>
      <c r="AH10" s="171">
        <f t="shared" si="9"/>
        <v>0</v>
      </c>
      <c r="AI10" s="158"/>
      <c r="AJ10" s="17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</row>
    <row r="11" spans="1:97" s="320" customFormat="1" ht="15.75" x14ac:dyDescent="0.2">
      <c r="A11" s="310"/>
      <c r="B11" s="311"/>
      <c r="C11" s="311"/>
      <c r="D11" s="311"/>
      <c r="E11" s="311"/>
      <c r="F11" s="338" t="s">
        <v>46</v>
      </c>
      <c r="G11" s="312"/>
      <c r="H11" s="311"/>
      <c r="I11" s="311"/>
      <c r="J11" s="313"/>
      <c r="K11" s="311"/>
      <c r="L11" s="314"/>
      <c r="M11" s="315"/>
      <c r="N11" s="311"/>
      <c r="O11" s="317"/>
      <c r="P11" s="317"/>
      <c r="Q11" s="312"/>
      <c r="R11" s="315"/>
      <c r="S11" s="314"/>
      <c r="T11" s="311"/>
      <c r="U11" s="311"/>
      <c r="V11" s="311"/>
      <c r="W11" s="321"/>
      <c r="X11" s="315"/>
      <c r="Y11" s="312"/>
      <c r="Z11" s="315"/>
      <c r="AA11" s="311"/>
      <c r="AB11" s="314"/>
      <c r="AC11" s="314"/>
      <c r="AD11" s="311"/>
      <c r="AE11" s="312"/>
      <c r="AF11" s="315"/>
      <c r="AG11" s="312"/>
      <c r="AH11" s="315"/>
      <c r="AI11" s="311"/>
    </row>
    <row r="12" spans="1:97" s="145" customFormat="1" ht="23.25" customHeight="1" x14ac:dyDescent="0.2">
      <c r="C12" s="145" t="s">
        <v>34</v>
      </c>
      <c r="D12" s="289" t="s">
        <v>22</v>
      </c>
      <c r="E12" s="145">
        <v>48</v>
      </c>
      <c r="F12" s="395" t="s">
        <v>131</v>
      </c>
      <c r="G12" s="145" t="s">
        <v>41</v>
      </c>
      <c r="H12" s="145" t="s">
        <v>58</v>
      </c>
      <c r="I12" s="145" t="s">
        <v>23</v>
      </c>
      <c r="J12" s="290">
        <v>36917</v>
      </c>
      <c r="K12" s="234" t="s">
        <v>83</v>
      </c>
      <c r="L12" s="197">
        <v>44</v>
      </c>
      <c r="M12" s="198">
        <v>1.1301000000000001</v>
      </c>
      <c r="N12" s="423">
        <v>65</v>
      </c>
      <c r="O12" s="429" t="s">
        <v>206</v>
      </c>
      <c r="P12" s="436">
        <v>75</v>
      </c>
      <c r="Q12" s="145">
        <f t="shared" ref="Q12:Q26" si="10">MAX(N12:P12)</f>
        <v>75</v>
      </c>
      <c r="R12" s="198">
        <f>M12*Q12</f>
        <v>84.757500000000007</v>
      </c>
      <c r="S12" s="458">
        <v>30</v>
      </c>
      <c r="T12" s="423">
        <v>35</v>
      </c>
      <c r="U12" s="145" t="s">
        <v>206</v>
      </c>
      <c r="W12" s="145">
        <f t="shared" ref="W12:W41" si="11">MAX(S12:U12)</f>
        <v>35</v>
      </c>
      <c r="X12" s="198">
        <f t="shared" ref="X12:X41" si="12">W12*M12</f>
        <v>39.553500000000007</v>
      </c>
      <c r="Y12" s="145">
        <f t="shared" ref="Y12:Y41" si="13">Q12+W12</f>
        <v>110</v>
      </c>
      <c r="Z12" s="198">
        <f t="shared" ref="Z12:Z41" si="14">Y12*M12</f>
        <v>124.31100000000001</v>
      </c>
      <c r="AA12" s="145">
        <v>60</v>
      </c>
      <c r="AB12" s="197" t="s">
        <v>206</v>
      </c>
      <c r="AC12" s="197" t="s">
        <v>206</v>
      </c>
      <c r="AE12" s="145">
        <f t="shared" ref="AE12:AE82" si="15">MAX(AA12:AC12)</f>
        <v>60</v>
      </c>
      <c r="AF12" s="198">
        <f t="shared" ref="AF12:AF82" si="16">AE12*M12</f>
        <v>67.806000000000012</v>
      </c>
      <c r="AG12" s="145">
        <f>Q12+W12+AE12</f>
        <v>170</v>
      </c>
      <c r="AH12" s="198">
        <f>M12*AG12</f>
        <v>192.11700000000002</v>
      </c>
      <c r="AI12" s="145">
        <f>AG12+Q12</f>
        <v>245</v>
      </c>
      <c r="AJ12" s="291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</row>
    <row r="13" spans="1:97" s="173" customFormat="1" ht="15.75" x14ac:dyDescent="0.2">
      <c r="A13" s="160"/>
      <c r="B13" s="160"/>
      <c r="C13" s="163" t="s">
        <v>34</v>
      </c>
      <c r="D13" s="286" t="s">
        <v>22</v>
      </c>
      <c r="E13" s="160">
        <v>60</v>
      </c>
      <c r="F13" s="396" t="s">
        <v>163</v>
      </c>
      <c r="G13" s="160" t="s">
        <v>64</v>
      </c>
      <c r="H13" s="163" t="s">
        <v>58</v>
      </c>
      <c r="I13" s="163" t="s">
        <v>23</v>
      </c>
      <c r="J13" s="287">
        <v>39521</v>
      </c>
      <c r="K13" s="278" t="s">
        <v>52</v>
      </c>
      <c r="L13" s="277">
        <v>57.65</v>
      </c>
      <c r="M13" s="169">
        <v>1.0949</v>
      </c>
      <c r="N13" s="424">
        <v>70</v>
      </c>
      <c r="O13" s="430">
        <v>80</v>
      </c>
      <c r="P13" s="288" t="s">
        <v>206</v>
      </c>
      <c r="Q13" s="163">
        <f t="shared" ref="Q13" si="17">MAX(N13:P13)</f>
        <v>80</v>
      </c>
      <c r="R13" s="171">
        <f>M13*Q13</f>
        <v>87.591999999999999</v>
      </c>
      <c r="S13" s="459">
        <v>45</v>
      </c>
      <c r="T13" s="160" t="s">
        <v>206</v>
      </c>
      <c r="U13" s="160" t="s">
        <v>206</v>
      </c>
      <c r="V13" s="160"/>
      <c r="W13" s="163">
        <f t="shared" ref="W13" si="18">MAX(S13:U13)</f>
        <v>45</v>
      </c>
      <c r="X13" s="171">
        <f t="shared" ref="X13" si="19">W13*M13</f>
        <v>49.270499999999998</v>
      </c>
      <c r="Y13" s="163">
        <f t="shared" ref="Y13" si="20">Q13+W13</f>
        <v>125</v>
      </c>
      <c r="Z13" s="171">
        <f t="shared" ref="Z13" si="21">Y13*M13</f>
        <v>136.86250000000001</v>
      </c>
      <c r="AA13" s="160">
        <v>85</v>
      </c>
      <c r="AB13" s="277">
        <v>95</v>
      </c>
      <c r="AC13" s="277">
        <v>105</v>
      </c>
      <c r="AD13" s="160"/>
      <c r="AE13" s="163">
        <f t="shared" ref="AE13" si="22">MAX(AA13:AC13)</f>
        <v>105</v>
      </c>
      <c r="AF13" s="171">
        <f t="shared" ref="AF13" si="23">AE13*M13</f>
        <v>114.9645</v>
      </c>
      <c r="AG13" s="163">
        <f>Q13+W13+AE13</f>
        <v>230</v>
      </c>
      <c r="AH13" s="171">
        <f t="shared" ref="AH13" si="24">M13*AG13</f>
        <v>251.827</v>
      </c>
      <c r="AI13" s="160"/>
    </row>
    <row r="14" spans="1:97" s="320" customFormat="1" ht="27.75" customHeight="1" x14ac:dyDescent="0.2">
      <c r="A14" s="310"/>
      <c r="B14" s="311"/>
      <c r="C14" s="311"/>
      <c r="D14" s="311"/>
      <c r="E14" s="311"/>
      <c r="F14" s="338" t="s">
        <v>199</v>
      </c>
      <c r="G14" s="312"/>
      <c r="H14" s="311"/>
      <c r="I14" s="311"/>
      <c r="J14" s="313"/>
      <c r="K14" s="311"/>
      <c r="L14" s="314"/>
      <c r="M14" s="315"/>
      <c r="N14" s="318"/>
      <c r="O14" s="311"/>
      <c r="P14" s="316"/>
      <c r="Q14" s="312"/>
      <c r="R14" s="315">
        <f t="shared" ref="R14:R26" si="25">M14*Q14</f>
        <v>0</v>
      </c>
      <c r="S14" s="314"/>
      <c r="T14" s="311"/>
      <c r="U14" s="311"/>
      <c r="V14" s="311"/>
      <c r="W14" s="312"/>
      <c r="X14" s="315"/>
      <c r="Y14" s="312"/>
      <c r="Z14" s="315"/>
      <c r="AA14" s="311"/>
      <c r="AB14" s="319"/>
      <c r="AC14" s="319"/>
      <c r="AD14" s="311"/>
      <c r="AE14" s="312"/>
      <c r="AF14" s="315"/>
      <c r="AG14" s="312"/>
      <c r="AH14" s="315"/>
      <c r="AI14" s="311"/>
    </row>
    <row r="15" spans="1:97" s="320" customFormat="1" ht="27.75" customHeight="1" x14ac:dyDescent="0.2">
      <c r="A15" s="148"/>
      <c r="B15" s="148"/>
      <c r="C15" s="163" t="s">
        <v>34</v>
      </c>
      <c r="D15" s="148" t="s">
        <v>78</v>
      </c>
      <c r="E15" s="148">
        <v>60</v>
      </c>
      <c r="F15" s="144" t="s">
        <v>200</v>
      </c>
      <c r="G15" s="153" t="s">
        <v>65</v>
      </c>
      <c r="H15" s="148" t="s">
        <v>58</v>
      </c>
      <c r="I15" s="148" t="s">
        <v>23</v>
      </c>
      <c r="J15" s="367">
        <v>24586</v>
      </c>
      <c r="K15" s="246" t="s">
        <v>61</v>
      </c>
      <c r="L15" s="208">
        <v>57.6</v>
      </c>
      <c r="M15" s="154">
        <v>1.1839999999999999</v>
      </c>
      <c r="N15" s="372"/>
      <c r="O15" s="368"/>
      <c r="P15" s="373"/>
      <c r="Q15" s="370"/>
      <c r="R15" s="371"/>
      <c r="S15" s="443">
        <v>42.5</v>
      </c>
      <c r="T15" s="448">
        <v>45</v>
      </c>
      <c r="U15" s="427">
        <v>47.5</v>
      </c>
      <c r="V15" s="185"/>
      <c r="W15" s="339">
        <f t="shared" ref="W15" si="26">MAX(S15:U15)</f>
        <v>47.5</v>
      </c>
      <c r="X15" s="177">
        <f t="shared" ref="X15" si="27">W15*M15</f>
        <v>56.239999999999995</v>
      </c>
      <c r="Y15" s="339">
        <f t="shared" ref="Y15" si="28">Q15+W15</f>
        <v>47.5</v>
      </c>
      <c r="Z15" s="177">
        <f t="shared" ref="Z15" si="29">Y15*M15</f>
        <v>56.239999999999995</v>
      </c>
      <c r="AA15" s="368"/>
      <c r="AB15" s="369"/>
      <c r="AC15" s="369"/>
      <c r="AD15" s="368"/>
      <c r="AE15" s="370"/>
      <c r="AF15" s="371"/>
      <c r="AG15" s="370"/>
      <c r="AH15" s="371"/>
      <c r="AI15" s="368"/>
    </row>
    <row r="16" spans="1:97" s="320" customFormat="1" ht="15.75" x14ac:dyDescent="0.2">
      <c r="A16" s="310"/>
      <c r="B16" s="311"/>
      <c r="C16" s="311"/>
      <c r="D16" s="311"/>
      <c r="E16" s="311"/>
      <c r="F16" s="338" t="s">
        <v>47</v>
      </c>
      <c r="G16" s="312"/>
      <c r="H16" s="311"/>
      <c r="I16" s="311"/>
      <c r="J16" s="313"/>
      <c r="K16" s="311"/>
      <c r="L16" s="314"/>
      <c r="M16" s="315"/>
      <c r="N16" s="318"/>
      <c r="O16" s="316"/>
      <c r="P16" s="316"/>
      <c r="Q16" s="312"/>
      <c r="R16" s="315"/>
      <c r="S16" s="319"/>
      <c r="T16" s="311"/>
      <c r="U16" s="316"/>
      <c r="V16" s="311"/>
      <c r="W16" s="312"/>
      <c r="X16" s="315"/>
      <c r="Y16" s="312"/>
      <c r="Z16" s="315"/>
      <c r="AA16" s="311"/>
      <c r="AB16" s="314"/>
      <c r="AC16" s="319"/>
      <c r="AD16" s="311"/>
      <c r="AE16" s="312"/>
      <c r="AF16" s="315"/>
      <c r="AG16" s="312"/>
      <c r="AH16" s="315"/>
      <c r="AI16" s="311"/>
    </row>
    <row r="17" spans="1:97" s="156" customFormat="1" ht="15.75" customHeight="1" x14ac:dyDescent="0.2">
      <c r="C17" s="156" t="s">
        <v>35</v>
      </c>
      <c r="D17" s="156" t="s">
        <v>22</v>
      </c>
      <c r="E17" s="156">
        <v>60</v>
      </c>
      <c r="F17" s="397" t="s">
        <v>152</v>
      </c>
      <c r="G17" s="156" t="s">
        <v>41</v>
      </c>
      <c r="H17" s="156" t="s">
        <v>58</v>
      </c>
      <c r="I17" s="156" t="s">
        <v>23</v>
      </c>
      <c r="J17" s="174">
        <v>36745</v>
      </c>
      <c r="K17" s="175" t="s">
        <v>83</v>
      </c>
      <c r="L17" s="176"/>
      <c r="M17" s="177"/>
      <c r="N17" s="182"/>
      <c r="O17" s="182"/>
      <c r="P17" s="182"/>
      <c r="Q17" s="183">
        <f t="shared" si="10"/>
        <v>0</v>
      </c>
      <c r="R17" s="177">
        <f t="shared" si="25"/>
        <v>0</v>
      </c>
      <c r="S17" s="184"/>
      <c r="T17" s="182"/>
      <c r="U17" s="182"/>
      <c r="W17" s="183">
        <f t="shared" si="11"/>
        <v>0</v>
      </c>
      <c r="X17" s="177">
        <f t="shared" si="12"/>
        <v>0</v>
      </c>
      <c r="Y17" s="183">
        <f t="shared" si="13"/>
        <v>0</v>
      </c>
      <c r="Z17" s="177">
        <f t="shared" si="14"/>
        <v>0</v>
      </c>
      <c r="AA17" s="182"/>
      <c r="AB17" s="184"/>
      <c r="AC17" s="176"/>
      <c r="AE17" s="183">
        <f t="shared" si="15"/>
        <v>0</v>
      </c>
      <c r="AF17" s="177">
        <f t="shared" si="16"/>
        <v>0</v>
      </c>
      <c r="AG17" s="183">
        <f t="shared" ref="AG17:AG82" si="30">Y17+AE17</f>
        <v>0</v>
      </c>
      <c r="AH17" s="177">
        <f t="shared" ref="AH17:AH82" si="31">M17*AG17</f>
        <v>0</v>
      </c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</row>
    <row r="18" spans="1:97" s="173" customFormat="1" ht="18.75" x14ac:dyDescent="0.2">
      <c r="A18" s="145"/>
      <c r="B18" s="145"/>
      <c r="C18" s="145" t="s">
        <v>35</v>
      </c>
      <c r="D18" s="145" t="s">
        <v>22</v>
      </c>
      <c r="E18" s="145">
        <v>67.5</v>
      </c>
      <c r="F18" s="415" t="s">
        <v>84</v>
      </c>
      <c r="G18" s="416" t="s">
        <v>66</v>
      </c>
      <c r="H18" s="145" t="s">
        <v>58</v>
      </c>
      <c r="I18" s="145" t="s">
        <v>23</v>
      </c>
      <c r="J18" s="290">
        <v>38616</v>
      </c>
      <c r="K18" s="278" t="s">
        <v>81</v>
      </c>
      <c r="L18" s="197">
        <v>66.099999999999994</v>
      </c>
      <c r="M18" s="198">
        <v>0.83599999999999997</v>
      </c>
      <c r="N18" s="425">
        <v>90</v>
      </c>
      <c r="O18" s="432" t="s">
        <v>206</v>
      </c>
      <c r="P18" s="425">
        <v>100</v>
      </c>
      <c r="Q18" s="339">
        <f t="shared" ref="Q18" si="32">MAX(N18:P18)</f>
        <v>100</v>
      </c>
      <c r="R18" s="177">
        <f t="shared" ref="R18" si="33">M18*Q18</f>
        <v>83.6</v>
      </c>
      <c r="S18" s="441">
        <v>75</v>
      </c>
      <c r="T18" s="425">
        <v>77.5</v>
      </c>
      <c r="U18" s="425">
        <v>80</v>
      </c>
      <c r="V18" s="145"/>
      <c r="W18" s="385">
        <f t="shared" si="11"/>
        <v>80</v>
      </c>
      <c r="X18" s="388">
        <f t="shared" si="12"/>
        <v>66.88</v>
      </c>
      <c r="Y18" s="385">
        <f t="shared" si="13"/>
        <v>180</v>
      </c>
      <c r="Z18" s="388">
        <f t="shared" si="14"/>
        <v>150.47999999999999</v>
      </c>
      <c r="AA18" s="206">
        <v>130</v>
      </c>
      <c r="AB18" s="204" t="s">
        <v>206</v>
      </c>
      <c r="AC18" s="197">
        <v>140</v>
      </c>
      <c r="AD18" s="145"/>
      <c r="AE18" s="411">
        <f t="shared" si="15"/>
        <v>140</v>
      </c>
      <c r="AF18" s="414">
        <f t="shared" si="16"/>
        <v>117.03999999999999</v>
      </c>
      <c r="AG18" s="411">
        <f t="shared" si="30"/>
        <v>320</v>
      </c>
      <c r="AH18" s="414">
        <f t="shared" si="31"/>
        <v>267.52</v>
      </c>
      <c r="AI18" s="145"/>
    </row>
    <row r="19" spans="1:97" s="394" customFormat="1" ht="18.75" x14ac:dyDescent="0.2">
      <c r="A19" s="385"/>
      <c r="B19" s="385"/>
      <c r="C19" s="385" t="s">
        <v>35</v>
      </c>
      <c r="D19" s="385" t="s">
        <v>78</v>
      </c>
      <c r="E19" s="385">
        <v>82.5</v>
      </c>
      <c r="F19" s="407" t="s">
        <v>202</v>
      </c>
      <c r="G19" s="385" t="s">
        <v>66</v>
      </c>
      <c r="H19" s="385" t="s">
        <v>58</v>
      </c>
      <c r="I19" s="385" t="s">
        <v>23</v>
      </c>
      <c r="J19" s="412">
        <v>28355</v>
      </c>
      <c r="K19" s="246" t="s">
        <v>57</v>
      </c>
      <c r="L19" s="413">
        <v>80.400000000000006</v>
      </c>
      <c r="M19" s="388">
        <v>0.65029999999999999</v>
      </c>
      <c r="N19" s="426">
        <v>80</v>
      </c>
      <c r="O19" s="431">
        <v>90</v>
      </c>
      <c r="P19" s="437" t="s">
        <v>206</v>
      </c>
      <c r="Q19" s="385">
        <f t="shared" ref="Q19:Q21" si="34">MAX(N19:P19)</f>
        <v>90</v>
      </c>
      <c r="R19" s="388">
        <f t="shared" ref="R19:R21" si="35">M19*Q19</f>
        <v>58.527000000000001</v>
      </c>
      <c r="S19" s="460">
        <v>75</v>
      </c>
      <c r="T19" s="426">
        <v>80</v>
      </c>
      <c r="U19" s="426">
        <v>85</v>
      </c>
      <c r="V19" s="385"/>
      <c r="W19" s="385">
        <f t="shared" ref="W19:W24" si="36">MAX(S19:U19)</f>
        <v>85</v>
      </c>
      <c r="X19" s="388">
        <f t="shared" ref="X19:X24" si="37">W19*M19</f>
        <v>55.275500000000001</v>
      </c>
      <c r="Y19" s="385">
        <f t="shared" ref="Y19:Y25" si="38">Q19+W19</f>
        <v>175</v>
      </c>
      <c r="Z19" s="388">
        <f t="shared" ref="Z19:Z25" si="39">Y19*M19</f>
        <v>113.80249999999999</v>
      </c>
      <c r="AA19" s="389">
        <v>90</v>
      </c>
      <c r="AB19" s="387" t="s">
        <v>206</v>
      </c>
      <c r="AC19" s="387" t="s">
        <v>206</v>
      </c>
      <c r="AD19" s="385"/>
      <c r="AE19" s="411">
        <f t="shared" ref="AE19:AE25" si="40">MAX(AA19:AC19)</f>
        <v>90</v>
      </c>
      <c r="AF19" s="414">
        <f t="shared" ref="AF19:AF25" si="41">AE19*M19</f>
        <v>58.527000000000001</v>
      </c>
      <c r="AG19" s="411">
        <f t="shared" ref="AG19:AG25" si="42">Y19+AE19</f>
        <v>265</v>
      </c>
      <c r="AH19" s="414">
        <f t="shared" ref="AH19:AH25" si="43">M19*AG19</f>
        <v>172.3295</v>
      </c>
      <c r="AI19" s="385"/>
    </row>
    <row r="20" spans="1:97" s="173" customFormat="1" ht="15.75" x14ac:dyDescent="0.2">
      <c r="A20" s="148"/>
      <c r="B20" s="148"/>
      <c r="C20" s="148" t="s">
        <v>35</v>
      </c>
      <c r="D20" s="148" t="s">
        <v>22</v>
      </c>
      <c r="E20" s="148">
        <v>82.5</v>
      </c>
      <c r="F20" s="146" t="s">
        <v>175</v>
      </c>
      <c r="G20" s="148" t="s">
        <v>196</v>
      </c>
      <c r="H20" s="148" t="s">
        <v>58</v>
      </c>
      <c r="I20" s="148" t="s">
        <v>23</v>
      </c>
      <c r="J20" s="362">
        <v>36565</v>
      </c>
      <c r="K20" s="163" t="s">
        <v>83</v>
      </c>
      <c r="L20" s="292">
        <v>76.7</v>
      </c>
      <c r="M20" s="154">
        <v>0.65949999999999998</v>
      </c>
      <c r="N20" s="427">
        <v>110</v>
      </c>
      <c r="O20" s="434">
        <v>120</v>
      </c>
      <c r="P20" s="438">
        <v>125.5</v>
      </c>
      <c r="Q20" s="190">
        <f t="shared" ref="Q20" si="44">MAX(N20:P20)</f>
        <v>125.5</v>
      </c>
      <c r="R20" s="186">
        <f t="shared" ref="R20" si="45">M20*Q20</f>
        <v>82.76724999999999</v>
      </c>
      <c r="S20" s="214">
        <v>0</v>
      </c>
      <c r="T20" s="427">
        <v>90</v>
      </c>
      <c r="U20" s="147" t="s">
        <v>206</v>
      </c>
      <c r="V20" s="148"/>
      <c r="W20" s="190">
        <f t="shared" ref="W20" si="46">MAX(S20:U20)</f>
        <v>90</v>
      </c>
      <c r="X20" s="186">
        <f t="shared" ref="X20" si="47">W20*M20</f>
        <v>59.354999999999997</v>
      </c>
      <c r="Y20" s="190">
        <f t="shared" ref="Y20" si="48">Q20+W20</f>
        <v>215.5</v>
      </c>
      <c r="Z20" s="186">
        <f t="shared" ref="Z20" si="49">Y20*M20</f>
        <v>142.12225000000001</v>
      </c>
      <c r="AA20" s="147">
        <v>130</v>
      </c>
      <c r="AB20" s="208">
        <v>140</v>
      </c>
      <c r="AC20" s="208" t="s">
        <v>206</v>
      </c>
      <c r="AD20" s="148"/>
      <c r="AE20" s="183">
        <f t="shared" ref="AE20" si="50">MAX(AA20:AC20)</f>
        <v>140</v>
      </c>
      <c r="AF20" s="177">
        <f t="shared" ref="AF20" si="51">AE20*M20</f>
        <v>92.33</v>
      </c>
      <c r="AG20" s="183">
        <f t="shared" ref="AG20" si="52">Y20+AE20</f>
        <v>355.5</v>
      </c>
      <c r="AH20" s="177">
        <f t="shared" ref="AH20" si="53">M20*AG20</f>
        <v>234.45224999999999</v>
      </c>
      <c r="AI20" s="148"/>
    </row>
    <row r="21" spans="1:97" s="173" customFormat="1" ht="15.75" x14ac:dyDescent="0.2">
      <c r="A21" s="148"/>
      <c r="B21" s="148"/>
      <c r="C21" s="148" t="s">
        <v>35</v>
      </c>
      <c r="D21" s="148" t="s">
        <v>22</v>
      </c>
      <c r="E21" s="148">
        <v>82.5</v>
      </c>
      <c r="F21" s="146" t="s">
        <v>195</v>
      </c>
      <c r="G21" s="148" t="s">
        <v>65</v>
      </c>
      <c r="H21" s="148" t="s">
        <v>58</v>
      </c>
      <c r="I21" s="148" t="s">
        <v>23</v>
      </c>
      <c r="J21" s="362">
        <v>33730</v>
      </c>
      <c r="K21" s="246" t="s">
        <v>40</v>
      </c>
      <c r="L21" s="292">
        <v>77.55</v>
      </c>
      <c r="M21" s="154">
        <v>0.64729999999999999</v>
      </c>
      <c r="N21" s="427">
        <v>150</v>
      </c>
      <c r="O21" s="434">
        <v>160</v>
      </c>
      <c r="P21" s="438">
        <v>170</v>
      </c>
      <c r="Q21" s="153">
        <f t="shared" si="34"/>
        <v>170</v>
      </c>
      <c r="R21" s="154">
        <f t="shared" si="35"/>
        <v>110.041</v>
      </c>
      <c r="S21" s="440">
        <v>125</v>
      </c>
      <c r="T21" s="427">
        <v>132.5</v>
      </c>
      <c r="U21" s="427">
        <v>140</v>
      </c>
      <c r="V21" s="148"/>
      <c r="W21" s="153">
        <f t="shared" si="36"/>
        <v>140</v>
      </c>
      <c r="X21" s="154">
        <f t="shared" si="37"/>
        <v>90.622</v>
      </c>
      <c r="Y21" s="153">
        <f t="shared" si="38"/>
        <v>310</v>
      </c>
      <c r="Z21" s="154">
        <f t="shared" si="39"/>
        <v>200.66299999999998</v>
      </c>
      <c r="AA21" s="147">
        <v>180</v>
      </c>
      <c r="AB21" s="208">
        <v>190</v>
      </c>
      <c r="AC21" s="208">
        <v>205</v>
      </c>
      <c r="AD21" s="148"/>
      <c r="AE21" s="207">
        <f t="shared" si="40"/>
        <v>205</v>
      </c>
      <c r="AF21" s="198">
        <f t="shared" si="41"/>
        <v>132.69649999999999</v>
      </c>
      <c r="AG21" s="207">
        <f t="shared" si="42"/>
        <v>515</v>
      </c>
      <c r="AH21" s="198">
        <f t="shared" si="43"/>
        <v>333.35949999999997</v>
      </c>
      <c r="AI21" s="148"/>
    </row>
    <row r="22" spans="1:97" s="173" customFormat="1" ht="15.75" x14ac:dyDescent="0.2">
      <c r="A22" s="148"/>
      <c r="B22" s="148"/>
      <c r="C22" s="148" t="s">
        <v>35</v>
      </c>
      <c r="D22" s="148" t="s">
        <v>22</v>
      </c>
      <c r="E22" s="148">
        <v>82.5</v>
      </c>
      <c r="F22" s="146" t="s">
        <v>158</v>
      </c>
      <c r="G22" s="148" t="s">
        <v>65</v>
      </c>
      <c r="H22" s="148" t="s">
        <v>58</v>
      </c>
      <c r="I22" s="148" t="s">
        <v>23</v>
      </c>
      <c r="J22" s="362">
        <v>35303</v>
      </c>
      <c r="K22" s="246" t="s">
        <v>40</v>
      </c>
      <c r="L22" s="208">
        <v>81.900000000000006</v>
      </c>
      <c r="M22" s="154">
        <v>0.62239999999999995</v>
      </c>
      <c r="N22" s="427">
        <v>190</v>
      </c>
      <c r="O22" s="434">
        <v>200</v>
      </c>
      <c r="P22" s="438">
        <v>205</v>
      </c>
      <c r="Q22" s="153">
        <f t="shared" si="10"/>
        <v>205</v>
      </c>
      <c r="R22" s="154">
        <f t="shared" si="25"/>
        <v>127.59199999999998</v>
      </c>
      <c r="S22" s="440">
        <v>130</v>
      </c>
      <c r="T22" s="147" t="s">
        <v>206</v>
      </c>
      <c r="U22" s="147" t="s">
        <v>206</v>
      </c>
      <c r="V22" s="148"/>
      <c r="W22" s="153">
        <f t="shared" si="36"/>
        <v>130</v>
      </c>
      <c r="X22" s="154">
        <f t="shared" si="37"/>
        <v>80.911999999999992</v>
      </c>
      <c r="Y22" s="153">
        <f t="shared" si="38"/>
        <v>335</v>
      </c>
      <c r="Z22" s="154">
        <f t="shared" si="39"/>
        <v>208.50399999999999</v>
      </c>
      <c r="AA22" s="147">
        <v>260</v>
      </c>
      <c r="AB22" s="208">
        <v>270</v>
      </c>
      <c r="AC22" s="208" t="s">
        <v>206</v>
      </c>
      <c r="AD22" s="148"/>
      <c r="AE22" s="207">
        <f t="shared" si="40"/>
        <v>270</v>
      </c>
      <c r="AF22" s="198">
        <f t="shared" si="41"/>
        <v>168.04799999999997</v>
      </c>
      <c r="AG22" s="207">
        <f t="shared" si="42"/>
        <v>605</v>
      </c>
      <c r="AH22" s="198">
        <f t="shared" si="43"/>
        <v>376.55199999999996</v>
      </c>
      <c r="AI22" s="148"/>
    </row>
    <row r="23" spans="1:97" s="173" customFormat="1" ht="15.75" x14ac:dyDescent="0.2">
      <c r="A23" s="148"/>
      <c r="B23" s="148"/>
      <c r="C23" s="148" t="s">
        <v>35</v>
      </c>
      <c r="D23" s="148" t="s">
        <v>22</v>
      </c>
      <c r="E23" s="148">
        <v>90</v>
      </c>
      <c r="F23" s="161" t="s">
        <v>194</v>
      </c>
      <c r="G23" s="163" t="s">
        <v>64</v>
      </c>
      <c r="H23" s="148" t="s">
        <v>58</v>
      </c>
      <c r="I23" s="148" t="s">
        <v>23</v>
      </c>
      <c r="J23" s="362">
        <v>33255</v>
      </c>
      <c r="K23" s="246" t="s">
        <v>40</v>
      </c>
      <c r="L23" s="208">
        <v>90</v>
      </c>
      <c r="M23" s="154">
        <v>0.58350000000000002</v>
      </c>
      <c r="N23" s="427">
        <v>220</v>
      </c>
      <c r="O23" s="435" t="s">
        <v>206</v>
      </c>
      <c r="P23" s="435" t="s">
        <v>206</v>
      </c>
      <c r="Q23" s="153">
        <f t="shared" ref="Q23:Q24" si="54">MAX(N23:P23)</f>
        <v>220</v>
      </c>
      <c r="R23" s="154">
        <f t="shared" ref="R23:R24" si="55">M23*Q23</f>
        <v>128.37</v>
      </c>
      <c r="S23" s="440">
        <v>120</v>
      </c>
      <c r="T23" s="427">
        <v>130</v>
      </c>
      <c r="U23" s="147" t="s">
        <v>206</v>
      </c>
      <c r="V23" s="148"/>
      <c r="W23" s="153">
        <f t="shared" si="36"/>
        <v>130</v>
      </c>
      <c r="X23" s="154">
        <f t="shared" si="37"/>
        <v>75.855000000000004</v>
      </c>
      <c r="Y23" s="153">
        <f t="shared" si="38"/>
        <v>350</v>
      </c>
      <c r="Z23" s="154">
        <f t="shared" si="39"/>
        <v>204.22499999999999</v>
      </c>
      <c r="AA23" s="147">
        <v>230</v>
      </c>
      <c r="AB23" s="208">
        <v>242.5</v>
      </c>
      <c r="AC23" s="208" t="s">
        <v>206</v>
      </c>
      <c r="AD23" s="148"/>
      <c r="AE23" s="207">
        <f t="shared" si="40"/>
        <v>242.5</v>
      </c>
      <c r="AF23" s="198">
        <f t="shared" si="41"/>
        <v>141.49875</v>
      </c>
      <c r="AG23" s="207">
        <f t="shared" si="42"/>
        <v>592.5</v>
      </c>
      <c r="AH23" s="198">
        <f t="shared" si="43"/>
        <v>345.72375</v>
      </c>
      <c r="AI23" s="148"/>
    </row>
    <row r="24" spans="1:97" s="173" customFormat="1" ht="15.75" x14ac:dyDescent="0.2">
      <c r="A24" s="148"/>
      <c r="B24" s="148"/>
      <c r="C24" s="148" t="s">
        <v>35</v>
      </c>
      <c r="D24" s="148" t="s">
        <v>22</v>
      </c>
      <c r="E24" s="208">
        <v>110</v>
      </c>
      <c r="F24" s="161" t="s">
        <v>167</v>
      </c>
      <c r="G24" s="163" t="s">
        <v>162</v>
      </c>
      <c r="H24" s="148" t="s">
        <v>58</v>
      </c>
      <c r="I24" s="148" t="s">
        <v>23</v>
      </c>
      <c r="J24" s="362">
        <v>26471</v>
      </c>
      <c r="K24" s="246" t="s">
        <v>88</v>
      </c>
      <c r="L24" s="208">
        <v>109.3</v>
      </c>
      <c r="M24" s="154">
        <v>0.61470000000000002</v>
      </c>
      <c r="N24" s="427">
        <v>190</v>
      </c>
      <c r="O24" s="434">
        <v>205</v>
      </c>
      <c r="P24" s="438">
        <v>215</v>
      </c>
      <c r="Q24" s="153">
        <f t="shared" si="54"/>
        <v>215</v>
      </c>
      <c r="R24" s="154">
        <f t="shared" si="55"/>
        <v>132.16050000000001</v>
      </c>
      <c r="S24" s="440">
        <v>125</v>
      </c>
      <c r="T24" s="427">
        <v>135</v>
      </c>
      <c r="U24" s="427">
        <v>145</v>
      </c>
      <c r="V24" s="148"/>
      <c r="W24" s="153">
        <f t="shared" si="36"/>
        <v>145</v>
      </c>
      <c r="X24" s="154">
        <f t="shared" si="37"/>
        <v>89.131500000000003</v>
      </c>
      <c r="Y24" s="153">
        <f t="shared" si="38"/>
        <v>360</v>
      </c>
      <c r="Z24" s="154">
        <f t="shared" si="39"/>
        <v>221.292</v>
      </c>
      <c r="AA24" s="147">
        <v>205</v>
      </c>
      <c r="AB24" s="208">
        <v>220</v>
      </c>
      <c r="AC24" s="208" t="s">
        <v>206</v>
      </c>
      <c r="AD24" s="148"/>
      <c r="AE24" s="207">
        <f t="shared" si="40"/>
        <v>220</v>
      </c>
      <c r="AF24" s="198">
        <f t="shared" si="41"/>
        <v>135.23400000000001</v>
      </c>
      <c r="AG24" s="207">
        <f t="shared" si="42"/>
        <v>580</v>
      </c>
      <c r="AH24" s="198">
        <f t="shared" si="43"/>
        <v>356.52600000000001</v>
      </c>
      <c r="AI24" s="148"/>
    </row>
    <row r="25" spans="1:97" s="173" customFormat="1" ht="15.75" x14ac:dyDescent="0.25">
      <c r="A25" s="163"/>
      <c r="B25" s="163"/>
      <c r="C25" s="163" t="s">
        <v>35</v>
      </c>
      <c r="D25" s="163" t="s">
        <v>22</v>
      </c>
      <c r="E25" s="218">
        <v>110</v>
      </c>
      <c r="F25" s="161" t="s">
        <v>82</v>
      </c>
      <c r="G25" s="163" t="s">
        <v>66</v>
      </c>
      <c r="H25" s="163" t="s">
        <v>58</v>
      </c>
      <c r="I25" s="163" t="s">
        <v>23</v>
      </c>
      <c r="J25" s="439">
        <v>35972</v>
      </c>
      <c r="K25" s="163" t="s">
        <v>83</v>
      </c>
      <c r="L25" s="417">
        <v>107.1</v>
      </c>
      <c r="M25" s="418">
        <v>0.54039999999999999</v>
      </c>
      <c r="N25" s="428">
        <v>160</v>
      </c>
      <c r="O25" s="428">
        <v>170</v>
      </c>
      <c r="P25" s="428">
        <v>175</v>
      </c>
      <c r="Q25" s="168">
        <f t="shared" si="10"/>
        <v>175</v>
      </c>
      <c r="R25" s="171">
        <f t="shared" si="25"/>
        <v>94.57</v>
      </c>
      <c r="S25" s="445">
        <v>120</v>
      </c>
      <c r="T25" s="162" t="s">
        <v>206</v>
      </c>
      <c r="U25" s="428">
        <v>125</v>
      </c>
      <c r="V25" s="163"/>
      <c r="W25" s="168">
        <f t="shared" si="11"/>
        <v>125</v>
      </c>
      <c r="X25" s="171">
        <f t="shared" si="12"/>
        <v>67.55</v>
      </c>
      <c r="Y25" s="168">
        <f t="shared" si="38"/>
        <v>300</v>
      </c>
      <c r="Z25" s="171">
        <f t="shared" si="39"/>
        <v>162.12</v>
      </c>
      <c r="AA25" s="162">
        <v>225</v>
      </c>
      <c r="AB25" s="218">
        <v>245</v>
      </c>
      <c r="AC25" s="218">
        <v>252.5</v>
      </c>
      <c r="AD25" s="163"/>
      <c r="AE25" s="298">
        <f t="shared" si="40"/>
        <v>252.5</v>
      </c>
      <c r="AF25" s="169">
        <f t="shared" si="41"/>
        <v>136.45099999999999</v>
      </c>
      <c r="AG25" s="298">
        <f t="shared" si="42"/>
        <v>552.5</v>
      </c>
      <c r="AH25" s="169">
        <f t="shared" si="43"/>
        <v>298.57099999999997</v>
      </c>
      <c r="AI25" s="163"/>
    </row>
    <row r="26" spans="1:97" s="320" customFormat="1" ht="15.75" x14ac:dyDescent="0.2">
      <c r="A26" s="310"/>
      <c r="B26" s="311"/>
      <c r="C26" s="311"/>
      <c r="D26" s="311"/>
      <c r="E26" s="311"/>
      <c r="F26" s="312" t="s">
        <v>48</v>
      </c>
      <c r="G26" s="312"/>
      <c r="H26" s="311"/>
      <c r="I26" s="311"/>
      <c r="J26" s="313"/>
      <c r="K26" s="311"/>
      <c r="L26" s="314"/>
      <c r="M26" s="315"/>
      <c r="N26" s="316"/>
      <c r="O26" s="318"/>
      <c r="P26" s="318"/>
      <c r="Q26" s="312">
        <f t="shared" si="10"/>
        <v>0</v>
      </c>
      <c r="R26" s="315">
        <f t="shared" si="25"/>
        <v>0</v>
      </c>
      <c r="S26" s="319"/>
      <c r="T26" s="316"/>
      <c r="U26" s="316"/>
      <c r="V26" s="311"/>
      <c r="W26" s="312"/>
      <c r="X26" s="315"/>
      <c r="Y26" s="312"/>
      <c r="Z26" s="315"/>
      <c r="AA26" s="316"/>
      <c r="AB26" s="319"/>
      <c r="AC26" s="319"/>
      <c r="AD26" s="311"/>
      <c r="AE26" s="312"/>
      <c r="AF26" s="315"/>
      <c r="AG26" s="312"/>
      <c r="AH26" s="315"/>
      <c r="AI26" s="311"/>
    </row>
    <row r="27" spans="1:97" s="320" customFormat="1" ht="15.75" x14ac:dyDescent="0.2">
      <c r="A27" s="310"/>
      <c r="B27" s="311"/>
      <c r="C27" s="311"/>
      <c r="D27" s="311"/>
      <c r="E27" s="311"/>
      <c r="F27" s="338" t="s">
        <v>49</v>
      </c>
      <c r="G27" s="312"/>
      <c r="H27" s="311"/>
      <c r="I27" s="311"/>
      <c r="J27" s="313"/>
      <c r="K27" s="311"/>
      <c r="L27" s="314"/>
      <c r="M27" s="315"/>
      <c r="N27" s="316"/>
      <c r="O27" s="317"/>
      <c r="P27" s="318"/>
      <c r="Q27" s="312"/>
      <c r="R27" s="315"/>
      <c r="S27" s="319"/>
      <c r="T27" s="316"/>
      <c r="U27" s="316"/>
      <c r="V27" s="311"/>
      <c r="W27" s="312"/>
      <c r="X27" s="315"/>
      <c r="Y27" s="312"/>
      <c r="Z27" s="315"/>
      <c r="AA27" s="316"/>
      <c r="AB27" s="319"/>
      <c r="AC27" s="319"/>
      <c r="AD27" s="311"/>
      <c r="AE27" s="312"/>
      <c r="AF27" s="315"/>
      <c r="AG27" s="312"/>
      <c r="AH27" s="315"/>
      <c r="AI27" s="311"/>
    </row>
    <row r="28" spans="1:97" s="173" customFormat="1" ht="15.75" x14ac:dyDescent="0.2">
      <c r="A28" s="145"/>
      <c r="B28" s="145"/>
      <c r="C28" s="145" t="s">
        <v>34</v>
      </c>
      <c r="D28" s="145" t="s">
        <v>22</v>
      </c>
      <c r="E28" s="145">
        <v>60</v>
      </c>
      <c r="F28" s="284" t="s">
        <v>130</v>
      </c>
      <c r="G28" s="145" t="s">
        <v>64</v>
      </c>
      <c r="H28" s="145" t="s">
        <v>58</v>
      </c>
      <c r="I28" s="145" t="s">
        <v>23</v>
      </c>
      <c r="J28" s="195">
        <v>32159</v>
      </c>
      <c r="K28" s="196" t="s">
        <v>40</v>
      </c>
      <c r="L28" s="197" t="s">
        <v>177</v>
      </c>
      <c r="M28" s="198">
        <v>0.86280000000000001</v>
      </c>
      <c r="N28" s="199"/>
      <c r="O28" s="200"/>
      <c r="P28" s="201"/>
      <c r="Q28" s="202"/>
      <c r="R28" s="203"/>
      <c r="S28" s="441">
        <v>42.5</v>
      </c>
      <c r="T28" s="451" t="s">
        <v>206</v>
      </c>
      <c r="U28" s="451" t="s">
        <v>206</v>
      </c>
      <c r="V28" s="145"/>
      <c r="W28" s="298">
        <f t="shared" ref="W28:W30" si="56">MAX(S28:U28)</f>
        <v>42.5</v>
      </c>
      <c r="X28" s="198">
        <f t="shared" ref="X28:X30" si="57">W28*M28</f>
        <v>36.668999999999997</v>
      </c>
      <c r="Y28" s="207">
        <f t="shared" ref="Y28:Y30" si="58">Q28+W28</f>
        <v>42.5</v>
      </c>
      <c r="Z28" s="198">
        <f t="shared" ref="Z28:Z30" si="59">Y28*M28</f>
        <v>36.668999999999997</v>
      </c>
      <c r="AA28" s="206"/>
      <c r="AB28" s="204"/>
      <c r="AC28" s="197"/>
      <c r="AD28" s="145"/>
      <c r="AE28" s="207"/>
      <c r="AF28" s="198"/>
      <c r="AG28" s="207">
        <f t="shared" si="30"/>
        <v>42.5</v>
      </c>
      <c r="AH28" s="198">
        <f t="shared" si="31"/>
        <v>36.668999999999997</v>
      </c>
      <c r="AI28" s="145"/>
    </row>
    <row r="29" spans="1:97" s="173" customFormat="1" ht="15.75" x14ac:dyDescent="0.2">
      <c r="A29" s="145"/>
      <c r="B29" s="145"/>
      <c r="C29" s="145" t="s">
        <v>34</v>
      </c>
      <c r="D29" s="145" t="s">
        <v>22</v>
      </c>
      <c r="E29" s="145">
        <v>60</v>
      </c>
      <c r="F29" s="284" t="s">
        <v>182</v>
      </c>
      <c r="G29" s="145" t="s">
        <v>64</v>
      </c>
      <c r="H29" s="145" t="s">
        <v>58</v>
      </c>
      <c r="I29" s="145" t="s">
        <v>23</v>
      </c>
      <c r="J29" s="195">
        <v>38903</v>
      </c>
      <c r="K29" s="148" t="s">
        <v>52</v>
      </c>
      <c r="L29" s="197">
        <v>52</v>
      </c>
      <c r="M29" s="198">
        <v>1.1411</v>
      </c>
      <c r="N29" s="199"/>
      <c r="O29" s="200"/>
      <c r="P29" s="201"/>
      <c r="Q29" s="202"/>
      <c r="R29" s="203"/>
      <c r="S29" s="441">
        <v>40</v>
      </c>
      <c r="T29" s="446">
        <v>45</v>
      </c>
      <c r="U29" s="432" t="s">
        <v>206</v>
      </c>
      <c r="V29" s="145"/>
      <c r="W29" s="168">
        <f t="shared" si="56"/>
        <v>45</v>
      </c>
      <c r="X29" s="198">
        <f t="shared" si="57"/>
        <v>51.349499999999999</v>
      </c>
      <c r="Y29" s="207">
        <f t="shared" si="58"/>
        <v>45</v>
      </c>
      <c r="Z29" s="198">
        <f t="shared" si="59"/>
        <v>51.349499999999999</v>
      </c>
      <c r="AA29" s="206"/>
      <c r="AB29" s="204"/>
      <c r="AC29" s="197"/>
      <c r="AD29" s="145"/>
      <c r="AE29" s="207"/>
      <c r="AF29" s="198"/>
      <c r="AG29" s="207">
        <f t="shared" ref="AG29:AG32" si="60">Y29+AE29</f>
        <v>45</v>
      </c>
      <c r="AH29" s="198">
        <f t="shared" ref="AH29:AH32" si="61">M29*AG29</f>
        <v>51.349499999999999</v>
      </c>
      <c r="AI29" s="145"/>
    </row>
    <row r="30" spans="1:97" s="173" customFormat="1" ht="15.75" x14ac:dyDescent="0.2">
      <c r="A30" s="145"/>
      <c r="B30" s="145"/>
      <c r="C30" s="145" t="s">
        <v>34</v>
      </c>
      <c r="D30" s="145" t="s">
        <v>22</v>
      </c>
      <c r="E30" s="145">
        <v>60</v>
      </c>
      <c r="F30" s="284" t="s">
        <v>183</v>
      </c>
      <c r="G30" s="145" t="s">
        <v>65</v>
      </c>
      <c r="H30" s="145" t="s">
        <v>58</v>
      </c>
      <c r="I30" s="145" t="s">
        <v>23</v>
      </c>
      <c r="J30" s="195">
        <v>32994</v>
      </c>
      <c r="K30" s="196" t="s">
        <v>40</v>
      </c>
      <c r="L30" s="197">
        <v>60</v>
      </c>
      <c r="M30" s="198">
        <v>0.86280000000000001</v>
      </c>
      <c r="N30" s="199"/>
      <c r="O30" s="200"/>
      <c r="P30" s="201"/>
      <c r="Q30" s="202"/>
      <c r="R30" s="203"/>
      <c r="S30" s="441">
        <v>45</v>
      </c>
      <c r="T30" s="446">
        <v>50</v>
      </c>
      <c r="U30" s="432" t="s">
        <v>206</v>
      </c>
      <c r="V30" s="145"/>
      <c r="W30" s="168">
        <f t="shared" si="56"/>
        <v>50</v>
      </c>
      <c r="X30" s="198">
        <f t="shared" si="57"/>
        <v>43.14</v>
      </c>
      <c r="Y30" s="207">
        <f t="shared" si="58"/>
        <v>50</v>
      </c>
      <c r="Z30" s="198">
        <f t="shared" si="59"/>
        <v>43.14</v>
      </c>
      <c r="AA30" s="206"/>
      <c r="AB30" s="204"/>
      <c r="AC30" s="197"/>
      <c r="AD30" s="145"/>
      <c r="AE30" s="207"/>
      <c r="AF30" s="198"/>
      <c r="AG30" s="207">
        <f t="shared" si="60"/>
        <v>50</v>
      </c>
      <c r="AH30" s="198">
        <f t="shared" si="61"/>
        <v>43.14</v>
      </c>
      <c r="AI30" s="145"/>
    </row>
    <row r="31" spans="1:97" s="173" customFormat="1" ht="15.75" x14ac:dyDescent="0.2">
      <c r="A31" s="148"/>
      <c r="B31" s="148"/>
      <c r="C31" s="148" t="s">
        <v>34</v>
      </c>
      <c r="D31" s="148" t="s">
        <v>22</v>
      </c>
      <c r="E31" s="148">
        <v>82.5</v>
      </c>
      <c r="F31" s="146" t="s">
        <v>137</v>
      </c>
      <c r="G31" s="148" t="s">
        <v>136</v>
      </c>
      <c r="H31" s="148" t="s">
        <v>58</v>
      </c>
      <c r="I31" s="148" t="s">
        <v>23</v>
      </c>
      <c r="J31" s="251">
        <v>28561</v>
      </c>
      <c r="K31" s="196" t="s">
        <v>57</v>
      </c>
      <c r="L31" s="208">
        <v>80.5</v>
      </c>
      <c r="M31" s="154">
        <v>0.87629999999999997</v>
      </c>
      <c r="N31" s="209"/>
      <c r="O31" s="210"/>
      <c r="P31" s="211"/>
      <c r="Q31" s="212"/>
      <c r="R31" s="213"/>
      <c r="S31" s="440">
        <v>57.5</v>
      </c>
      <c r="T31" s="435" t="s">
        <v>206</v>
      </c>
      <c r="U31" s="427">
        <v>62.5</v>
      </c>
      <c r="V31" s="148"/>
      <c r="W31" s="168">
        <f t="shared" ref="W31:W32" si="62">MAX(S31:U31)</f>
        <v>62.5</v>
      </c>
      <c r="X31" s="198">
        <f t="shared" ref="X31" si="63">W31*M31</f>
        <v>54.768749999999997</v>
      </c>
      <c r="Y31" s="207">
        <f t="shared" ref="Y31" si="64">Q31+W31</f>
        <v>62.5</v>
      </c>
      <c r="Z31" s="198">
        <f t="shared" ref="Z31" si="65">Y31*M31</f>
        <v>54.768749999999997</v>
      </c>
      <c r="AA31" s="147"/>
      <c r="AB31" s="214"/>
      <c r="AC31" s="208"/>
      <c r="AD31" s="148"/>
      <c r="AE31" s="207"/>
      <c r="AF31" s="198"/>
      <c r="AG31" s="207">
        <f t="shared" si="60"/>
        <v>62.5</v>
      </c>
      <c r="AH31" s="198">
        <f t="shared" si="61"/>
        <v>54.768749999999997</v>
      </c>
      <c r="AI31" s="148"/>
    </row>
    <row r="32" spans="1:97" s="173" customFormat="1" ht="15.75" x14ac:dyDescent="0.2">
      <c r="A32" s="163"/>
      <c r="B32" s="163"/>
      <c r="C32" s="163" t="s">
        <v>34</v>
      </c>
      <c r="D32" s="163" t="s">
        <v>22</v>
      </c>
      <c r="E32" s="163">
        <v>67.5</v>
      </c>
      <c r="F32" s="161" t="s">
        <v>79</v>
      </c>
      <c r="G32" s="163" t="s">
        <v>64</v>
      </c>
      <c r="H32" s="163" t="s">
        <v>58</v>
      </c>
      <c r="I32" s="163" t="s">
        <v>23</v>
      </c>
      <c r="J32" s="216">
        <v>30016</v>
      </c>
      <c r="K32" s="217" t="s">
        <v>40</v>
      </c>
      <c r="L32" s="218">
        <v>67.400000000000006</v>
      </c>
      <c r="M32" s="171">
        <v>0.77690000000000003</v>
      </c>
      <c r="N32" s="219"/>
      <c r="O32" s="220"/>
      <c r="P32" s="221"/>
      <c r="Q32" s="222"/>
      <c r="R32" s="223"/>
      <c r="S32" s="456" t="s">
        <v>206</v>
      </c>
      <c r="T32" s="457" t="s">
        <v>206</v>
      </c>
      <c r="U32" s="428">
        <v>45</v>
      </c>
      <c r="V32" s="163"/>
      <c r="W32" s="168">
        <f t="shared" si="62"/>
        <v>45</v>
      </c>
      <c r="X32" s="171">
        <f t="shared" ref="X32" si="66">W32*M32</f>
        <v>34.960500000000003</v>
      </c>
      <c r="Y32" s="168">
        <f t="shared" ref="Y32" si="67">Q32+W32</f>
        <v>45</v>
      </c>
      <c r="Z32" s="171">
        <f t="shared" ref="Z32" si="68">Y32*M32</f>
        <v>34.960500000000003</v>
      </c>
      <c r="AA32" s="162"/>
      <c r="AB32" s="224"/>
      <c r="AC32" s="218"/>
      <c r="AD32" s="163"/>
      <c r="AE32" s="168"/>
      <c r="AF32" s="171"/>
      <c r="AG32" s="207">
        <f t="shared" si="60"/>
        <v>45</v>
      </c>
      <c r="AH32" s="198">
        <f t="shared" si="61"/>
        <v>34.960500000000003</v>
      </c>
      <c r="AI32" s="163"/>
    </row>
    <row r="33" spans="1:35" s="320" customFormat="1" ht="15.75" x14ac:dyDescent="0.2">
      <c r="A33" s="310"/>
      <c r="B33" s="311"/>
      <c r="C33" s="311"/>
      <c r="D33" s="311"/>
      <c r="E33" s="311"/>
      <c r="F33" s="338" t="s">
        <v>77</v>
      </c>
      <c r="G33" s="312" t="s">
        <v>78</v>
      </c>
      <c r="H33" s="311"/>
      <c r="I33" s="322"/>
      <c r="J33" s="323"/>
      <c r="K33" s="324"/>
      <c r="L33" s="314"/>
      <c r="M33" s="315"/>
      <c r="N33" s="316"/>
      <c r="O33" s="318"/>
      <c r="P33" s="317"/>
      <c r="Q33" s="312"/>
      <c r="R33" s="315"/>
      <c r="S33" s="319"/>
      <c r="T33" s="318"/>
      <c r="U33" s="316"/>
      <c r="V33" s="311"/>
      <c r="W33" s="312"/>
      <c r="X33" s="315"/>
      <c r="Y33" s="312"/>
      <c r="Z33" s="315"/>
      <c r="AA33" s="316"/>
      <c r="AB33" s="319"/>
      <c r="AC33" s="314"/>
      <c r="AD33" s="311"/>
      <c r="AE33" s="312"/>
      <c r="AF33" s="315"/>
      <c r="AG33" s="312"/>
      <c r="AH33" s="315"/>
      <c r="AI33" s="311"/>
    </row>
    <row r="34" spans="1:35" s="148" customFormat="1" ht="15.75" x14ac:dyDescent="0.2">
      <c r="C34" s="163" t="s">
        <v>34</v>
      </c>
      <c r="D34" s="148" t="s">
        <v>78</v>
      </c>
      <c r="E34" s="148">
        <v>60</v>
      </c>
      <c r="F34" s="398" t="s">
        <v>143</v>
      </c>
      <c r="G34" s="3" t="s">
        <v>65</v>
      </c>
      <c r="H34" s="90" t="s">
        <v>58</v>
      </c>
      <c r="I34" s="3" t="s">
        <v>23</v>
      </c>
      <c r="J34" s="1">
        <v>20066</v>
      </c>
      <c r="K34" s="90" t="s">
        <v>70</v>
      </c>
      <c r="L34" s="208">
        <v>59.3</v>
      </c>
      <c r="M34" s="154">
        <v>1.7892999999999999</v>
      </c>
      <c r="N34" s="209"/>
      <c r="O34" s="210"/>
      <c r="P34" s="211"/>
      <c r="Q34" s="212"/>
      <c r="R34" s="213"/>
      <c r="S34" s="214"/>
      <c r="T34" s="215"/>
      <c r="U34" s="147"/>
      <c r="W34" s="153"/>
      <c r="X34" s="154"/>
      <c r="Y34" s="153"/>
      <c r="Z34" s="154"/>
      <c r="AA34" s="147">
        <v>50</v>
      </c>
      <c r="AB34" s="214">
        <v>55</v>
      </c>
      <c r="AC34" s="208">
        <v>62.5</v>
      </c>
      <c r="AE34" s="153"/>
      <c r="AF34" s="154"/>
      <c r="AG34" s="153"/>
      <c r="AH34" s="154"/>
    </row>
    <row r="35" spans="1:35" s="320" customFormat="1" ht="15.75" x14ac:dyDescent="0.2">
      <c r="A35" s="310"/>
      <c r="B35" s="311"/>
      <c r="C35" s="311"/>
      <c r="D35" s="311"/>
      <c r="E35" s="311"/>
      <c r="F35" s="338" t="s">
        <v>77</v>
      </c>
      <c r="G35" s="311"/>
      <c r="H35" s="311"/>
      <c r="I35" s="322"/>
      <c r="J35" s="323"/>
      <c r="K35" s="324"/>
      <c r="L35" s="314"/>
      <c r="M35" s="315"/>
      <c r="N35" s="316"/>
      <c r="O35" s="318"/>
      <c r="P35" s="317"/>
      <c r="Q35" s="312"/>
      <c r="R35" s="315"/>
      <c r="S35" s="319"/>
      <c r="T35" s="318"/>
      <c r="U35" s="316"/>
      <c r="V35" s="311"/>
      <c r="W35" s="312"/>
      <c r="X35" s="315"/>
      <c r="Y35" s="312"/>
      <c r="Z35" s="315"/>
      <c r="AA35" s="316"/>
      <c r="AB35" s="319"/>
      <c r="AC35" s="314"/>
      <c r="AD35" s="311"/>
      <c r="AE35" s="312"/>
      <c r="AF35" s="315"/>
      <c r="AG35" s="312"/>
      <c r="AH35" s="315"/>
      <c r="AI35" s="311"/>
    </row>
    <row r="36" spans="1:35" s="173" customFormat="1" ht="15.75" x14ac:dyDescent="0.2">
      <c r="A36" s="145"/>
      <c r="B36" s="145"/>
      <c r="C36" s="145" t="s">
        <v>34</v>
      </c>
      <c r="D36" s="145" t="s">
        <v>22</v>
      </c>
      <c r="E36" s="145">
        <v>90</v>
      </c>
      <c r="F36" s="284" t="s">
        <v>80</v>
      </c>
      <c r="G36" s="145" t="s">
        <v>64</v>
      </c>
      <c r="H36" s="145" t="s">
        <v>58</v>
      </c>
      <c r="I36" s="145" t="s">
        <v>23</v>
      </c>
      <c r="J36" s="195">
        <v>29765</v>
      </c>
      <c r="K36" s="226" t="s">
        <v>57</v>
      </c>
      <c r="L36" s="197">
        <v>88</v>
      </c>
      <c r="M36" s="198">
        <v>0.64149999999999996</v>
      </c>
      <c r="N36" s="199"/>
      <c r="O36" s="200"/>
      <c r="P36" s="201"/>
      <c r="Q36" s="202"/>
      <c r="R36" s="203"/>
      <c r="S36" s="204"/>
      <c r="T36" s="205"/>
      <c r="U36" s="206"/>
      <c r="V36" s="145"/>
      <c r="W36" s="207">
        <f t="shared" ref="W36:W38" si="69">MAX(S36:U36)</f>
        <v>0</v>
      </c>
      <c r="X36" s="198">
        <f t="shared" ref="X36" si="70">W36*M36</f>
        <v>0</v>
      </c>
      <c r="Y36" s="207">
        <f t="shared" ref="Y36" si="71">Q36+W36</f>
        <v>0</v>
      </c>
      <c r="Z36" s="198">
        <f t="shared" ref="Z36" si="72">Y36*M36</f>
        <v>0</v>
      </c>
      <c r="AA36" s="206">
        <v>100</v>
      </c>
      <c r="AB36" s="204">
        <v>115</v>
      </c>
      <c r="AC36" s="197">
        <v>130</v>
      </c>
      <c r="AD36" s="145"/>
      <c r="AE36" s="207">
        <f t="shared" ref="AE36" si="73">MAX(AA36:AC36)</f>
        <v>130</v>
      </c>
      <c r="AF36" s="198">
        <f t="shared" ref="AF36" si="74">AE36*M36</f>
        <v>83.394999999999996</v>
      </c>
      <c r="AG36" s="207">
        <f t="shared" ref="AG36" si="75">Y36+AE36</f>
        <v>130</v>
      </c>
      <c r="AH36" s="198">
        <f t="shared" ref="AH36" si="76">M36*AG36</f>
        <v>83.394999999999996</v>
      </c>
      <c r="AI36" s="145"/>
    </row>
    <row r="37" spans="1:35" s="173" customFormat="1" ht="15.75" x14ac:dyDescent="0.2">
      <c r="A37" s="148"/>
      <c r="B37" s="148"/>
      <c r="C37" s="148" t="s">
        <v>34</v>
      </c>
      <c r="D37" s="148" t="s">
        <v>22</v>
      </c>
      <c r="E37" s="148">
        <v>60</v>
      </c>
      <c r="F37" s="146" t="s">
        <v>104</v>
      </c>
      <c r="G37" s="148" t="s">
        <v>64</v>
      </c>
      <c r="H37" s="148" t="s">
        <v>58</v>
      </c>
      <c r="I37" s="148" t="s">
        <v>23</v>
      </c>
      <c r="J37" s="227">
        <v>39857</v>
      </c>
      <c r="K37" s="148" t="s">
        <v>74</v>
      </c>
      <c r="L37" s="208">
        <v>58.45</v>
      </c>
      <c r="M37" s="154">
        <v>1.0809</v>
      </c>
      <c r="N37" s="209"/>
      <c r="O37" s="210"/>
      <c r="P37" s="211"/>
      <c r="Q37" s="212"/>
      <c r="R37" s="213"/>
      <c r="S37" s="214"/>
      <c r="T37" s="215"/>
      <c r="U37" s="147"/>
      <c r="V37" s="148"/>
      <c r="W37" s="207">
        <f t="shared" si="69"/>
        <v>0</v>
      </c>
      <c r="X37" s="198">
        <f t="shared" ref="X37:X38" si="77">W37*M37</f>
        <v>0</v>
      </c>
      <c r="Y37" s="207">
        <f t="shared" ref="Y37:Y38" si="78">Q37+W37</f>
        <v>0</v>
      </c>
      <c r="Z37" s="198">
        <f t="shared" ref="Z37:Z38" si="79">Y37*M37</f>
        <v>0</v>
      </c>
      <c r="AA37" s="147">
        <v>42.5</v>
      </c>
      <c r="AB37" s="214">
        <v>47.5</v>
      </c>
      <c r="AC37" s="208">
        <v>50</v>
      </c>
      <c r="AD37" s="148"/>
      <c r="AE37" s="207">
        <f t="shared" ref="AE37:AE38" si="80">MAX(AA37:AC37)</f>
        <v>50</v>
      </c>
      <c r="AF37" s="198">
        <f t="shared" ref="AF37:AF38" si="81">AE37*M37</f>
        <v>54.045000000000002</v>
      </c>
      <c r="AG37" s="207">
        <f t="shared" ref="AG37:AG38" si="82">Y37+AE37</f>
        <v>50</v>
      </c>
      <c r="AH37" s="198">
        <f t="shared" ref="AH37:AH38" si="83">M37*AG37</f>
        <v>54.045000000000002</v>
      </c>
      <c r="AI37" s="148"/>
    </row>
    <row r="38" spans="1:35" s="173" customFormat="1" ht="15.75" x14ac:dyDescent="0.2">
      <c r="A38" s="163"/>
      <c r="B38" s="163"/>
      <c r="C38" s="163" t="s">
        <v>34</v>
      </c>
      <c r="D38" s="163" t="s">
        <v>22</v>
      </c>
      <c r="E38" s="163">
        <v>60</v>
      </c>
      <c r="F38" s="161" t="s">
        <v>130</v>
      </c>
      <c r="G38" s="163" t="s">
        <v>64</v>
      </c>
      <c r="H38" s="163" t="s">
        <v>58</v>
      </c>
      <c r="I38" s="163" t="s">
        <v>23</v>
      </c>
      <c r="J38" s="228">
        <v>32159</v>
      </c>
      <c r="K38" s="163" t="s">
        <v>40</v>
      </c>
      <c r="L38" s="218">
        <v>59.7</v>
      </c>
      <c r="M38" s="171">
        <v>0.86280000000000001</v>
      </c>
      <c r="N38" s="219"/>
      <c r="O38" s="220"/>
      <c r="P38" s="221"/>
      <c r="Q38" s="222"/>
      <c r="R38" s="223"/>
      <c r="S38" s="224"/>
      <c r="T38" s="225"/>
      <c r="U38" s="162"/>
      <c r="V38" s="163"/>
      <c r="W38" s="298">
        <f t="shared" si="69"/>
        <v>0</v>
      </c>
      <c r="X38" s="169">
        <f t="shared" si="77"/>
        <v>0</v>
      </c>
      <c r="Y38" s="298">
        <f t="shared" si="78"/>
        <v>0</v>
      </c>
      <c r="Z38" s="169">
        <f t="shared" si="79"/>
        <v>0</v>
      </c>
      <c r="AA38" s="206">
        <v>100</v>
      </c>
      <c r="AB38" s="204">
        <v>102.5</v>
      </c>
      <c r="AC38" s="218">
        <v>105</v>
      </c>
      <c r="AD38" s="163"/>
      <c r="AE38" s="298">
        <f t="shared" si="80"/>
        <v>105</v>
      </c>
      <c r="AF38" s="169">
        <f t="shared" si="81"/>
        <v>90.593999999999994</v>
      </c>
      <c r="AG38" s="298">
        <f t="shared" si="82"/>
        <v>105</v>
      </c>
      <c r="AH38" s="169">
        <f t="shared" si="83"/>
        <v>90.593999999999994</v>
      </c>
      <c r="AI38" s="163"/>
    </row>
    <row r="39" spans="1:35" s="320" customFormat="1" ht="13.5" customHeight="1" x14ac:dyDescent="0.2">
      <c r="A39" s="310"/>
      <c r="B39" s="311"/>
      <c r="C39" s="229"/>
      <c r="D39" s="229"/>
      <c r="E39" s="311"/>
      <c r="F39" s="338" t="s">
        <v>50</v>
      </c>
      <c r="G39" s="312"/>
      <c r="H39" s="311"/>
      <c r="I39" s="311"/>
      <c r="J39" s="313"/>
      <c r="K39" s="311"/>
      <c r="L39" s="314"/>
      <c r="M39" s="315"/>
      <c r="N39" s="316"/>
      <c r="O39" s="318"/>
      <c r="P39" s="317"/>
      <c r="Q39" s="312"/>
      <c r="R39" s="315"/>
      <c r="S39" s="319"/>
      <c r="T39" s="316"/>
      <c r="U39" s="316"/>
      <c r="V39" s="311"/>
      <c r="W39" s="312"/>
      <c r="X39" s="315"/>
      <c r="Y39" s="312"/>
      <c r="Z39" s="315"/>
      <c r="AA39" s="316"/>
      <c r="AB39" s="319"/>
      <c r="AC39" s="314"/>
      <c r="AD39" s="311"/>
      <c r="AE39" s="312"/>
      <c r="AF39" s="315"/>
      <c r="AG39" s="312"/>
      <c r="AH39" s="315"/>
      <c r="AI39" s="311"/>
    </row>
    <row r="40" spans="1:35" s="173" customFormat="1" ht="14.25" customHeight="1" x14ac:dyDescent="0.2">
      <c r="A40" s="145"/>
      <c r="B40" s="145"/>
      <c r="C40" s="145" t="s">
        <v>35</v>
      </c>
      <c r="D40" s="145" t="s">
        <v>22</v>
      </c>
      <c r="E40" s="145">
        <v>52.5</v>
      </c>
      <c r="F40" s="206" t="s">
        <v>151</v>
      </c>
      <c r="G40" s="145" t="s">
        <v>64</v>
      </c>
      <c r="H40" s="145" t="s">
        <v>58</v>
      </c>
      <c r="I40" s="145" t="s">
        <v>23</v>
      </c>
      <c r="J40" s="279">
        <v>39751</v>
      </c>
      <c r="K40" s="226" t="s">
        <v>116</v>
      </c>
      <c r="L40" s="197">
        <v>47.5</v>
      </c>
      <c r="M40" s="198">
        <v>1.2798</v>
      </c>
      <c r="N40" s="199"/>
      <c r="O40" s="200"/>
      <c r="P40" s="201"/>
      <c r="Q40" s="239"/>
      <c r="R40" s="203"/>
      <c r="S40" s="441">
        <v>30</v>
      </c>
      <c r="T40" s="425">
        <v>35</v>
      </c>
      <c r="U40" s="425">
        <v>40</v>
      </c>
      <c r="V40" s="145"/>
      <c r="W40" s="207">
        <f t="shared" ref="W40" si="84">MAX(S40:U40)</f>
        <v>40</v>
      </c>
      <c r="X40" s="198">
        <f t="shared" ref="X40" si="85">W40*M40</f>
        <v>51.192</v>
      </c>
      <c r="Y40" s="207">
        <f t="shared" ref="Y40" si="86">Q40+W40</f>
        <v>40</v>
      </c>
      <c r="Z40" s="198">
        <f t="shared" ref="Z40" si="87">Y40*M40</f>
        <v>51.192</v>
      </c>
      <c r="AA40" s="206"/>
      <c r="AB40" s="237"/>
      <c r="AC40" s="238"/>
      <c r="AD40" s="239"/>
      <c r="AE40" s="239"/>
      <c r="AF40" s="203"/>
      <c r="AG40" s="298">
        <f t="shared" ref="AG40" si="88">Y40+AE40</f>
        <v>40</v>
      </c>
      <c r="AH40" s="169">
        <f t="shared" ref="AH40" si="89">M40*AG40</f>
        <v>51.192</v>
      </c>
      <c r="AI40" s="145"/>
    </row>
    <row r="41" spans="1:35" s="173" customFormat="1" ht="21.75" customHeight="1" x14ac:dyDescent="0.2">
      <c r="A41" s="145"/>
      <c r="B41" s="145"/>
      <c r="C41" s="145" t="s">
        <v>35</v>
      </c>
      <c r="D41" s="145" t="s">
        <v>22</v>
      </c>
      <c r="E41" s="197">
        <v>56</v>
      </c>
      <c r="F41" s="399" t="s">
        <v>115</v>
      </c>
      <c r="G41" s="234" t="s">
        <v>72</v>
      </c>
      <c r="H41" s="145" t="s">
        <v>58</v>
      </c>
      <c r="I41" s="145" t="s">
        <v>23</v>
      </c>
      <c r="J41" s="235">
        <v>39649</v>
      </c>
      <c r="K41" s="226" t="s">
        <v>116</v>
      </c>
      <c r="L41" s="145">
        <v>54.6</v>
      </c>
      <c r="M41" s="198">
        <v>1.1479999999999999</v>
      </c>
      <c r="N41" s="199"/>
      <c r="O41" s="200"/>
      <c r="P41" s="201"/>
      <c r="Q41" s="202"/>
      <c r="R41" s="203"/>
      <c r="S41" s="204" t="s">
        <v>206</v>
      </c>
      <c r="T41" s="446">
        <v>60</v>
      </c>
      <c r="U41" s="436">
        <v>65</v>
      </c>
      <c r="V41" s="145"/>
      <c r="W41" s="207">
        <f t="shared" si="11"/>
        <v>65</v>
      </c>
      <c r="X41" s="198">
        <f t="shared" si="12"/>
        <v>74.61999999999999</v>
      </c>
      <c r="Y41" s="207">
        <f t="shared" si="13"/>
        <v>65</v>
      </c>
      <c r="Z41" s="198">
        <f t="shared" si="14"/>
        <v>74.61999999999999</v>
      </c>
      <c r="AA41" s="206"/>
      <c r="AB41" s="237"/>
      <c r="AC41" s="238"/>
      <c r="AD41" s="239"/>
      <c r="AE41" s="202"/>
      <c r="AF41" s="203"/>
      <c r="AG41" s="207">
        <f t="shared" si="30"/>
        <v>65</v>
      </c>
      <c r="AH41" s="198">
        <f>M41*AG41</f>
        <v>74.61999999999999</v>
      </c>
      <c r="AI41" s="145"/>
    </row>
    <row r="42" spans="1:35" s="173" customFormat="1" ht="21.75" customHeight="1" x14ac:dyDescent="0.2">
      <c r="A42" s="148"/>
      <c r="B42" s="148"/>
      <c r="C42" s="148" t="s">
        <v>35</v>
      </c>
      <c r="D42" s="148" t="s">
        <v>22</v>
      </c>
      <c r="E42" s="208">
        <v>52</v>
      </c>
      <c r="F42" s="400" t="s">
        <v>155</v>
      </c>
      <c r="G42" s="246" t="s">
        <v>62</v>
      </c>
      <c r="H42" s="148" t="s">
        <v>58</v>
      </c>
      <c r="I42" s="148" t="s">
        <v>23</v>
      </c>
      <c r="J42" s="235">
        <v>40093</v>
      </c>
      <c r="K42" s="472" t="s">
        <v>116</v>
      </c>
      <c r="L42" s="148">
        <v>50.45</v>
      </c>
      <c r="M42" s="154">
        <v>1.2241</v>
      </c>
      <c r="N42" s="209"/>
      <c r="O42" s="210"/>
      <c r="P42" s="211"/>
      <c r="Q42" s="202"/>
      <c r="R42" s="203"/>
      <c r="S42" s="440">
        <v>55</v>
      </c>
      <c r="T42" s="434">
        <v>60</v>
      </c>
      <c r="U42" s="438">
        <v>65</v>
      </c>
      <c r="V42" s="148"/>
      <c r="W42" s="207">
        <f t="shared" ref="W42:W73" si="90">MAX(S42:U42)</f>
        <v>65</v>
      </c>
      <c r="X42" s="198">
        <f t="shared" ref="X42:X69" si="91">W42*M42</f>
        <v>79.566499999999991</v>
      </c>
      <c r="Y42" s="207">
        <f t="shared" ref="Y42:Y69" si="92">Q42+W42</f>
        <v>65</v>
      </c>
      <c r="Z42" s="198">
        <f t="shared" ref="Z42:Z69" si="93">Y42*M42</f>
        <v>79.566499999999991</v>
      </c>
      <c r="AA42" s="147"/>
      <c r="AB42" s="231"/>
      <c r="AC42" s="232"/>
      <c r="AD42" s="233"/>
      <c r="AE42" s="212"/>
      <c r="AF42" s="213"/>
      <c r="AG42" s="153"/>
      <c r="AH42" s="154"/>
      <c r="AI42" s="148"/>
    </row>
    <row r="43" spans="1:35" s="173" customFormat="1" ht="29.25" customHeight="1" x14ac:dyDescent="0.2">
      <c r="A43" s="148"/>
      <c r="B43" s="148"/>
      <c r="C43" s="148" t="s">
        <v>35</v>
      </c>
      <c r="D43" s="148" t="s">
        <v>22</v>
      </c>
      <c r="E43" s="208">
        <v>67.5</v>
      </c>
      <c r="F43" s="404" t="s">
        <v>114</v>
      </c>
      <c r="G43" s="246" t="s">
        <v>62</v>
      </c>
      <c r="H43" s="148" t="s">
        <v>58</v>
      </c>
      <c r="I43" s="148" t="s">
        <v>23</v>
      </c>
      <c r="J43" s="235">
        <v>38324</v>
      </c>
      <c r="K43" s="148" t="s">
        <v>81</v>
      </c>
      <c r="L43" s="148">
        <v>61.1</v>
      </c>
      <c r="M43" s="154">
        <v>0.86170000000000002</v>
      </c>
      <c r="N43" s="209"/>
      <c r="O43" s="210"/>
      <c r="P43" s="211"/>
      <c r="Q43" s="212"/>
      <c r="R43" s="213"/>
      <c r="S43" s="214" t="s">
        <v>206</v>
      </c>
      <c r="T43" s="434">
        <v>65</v>
      </c>
      <c r="U43" s="230" t="s">
        <v>206</v>
      </c>
      <c r="V43" s="148"/>
      <c r="W43" s="207">
        <f t="shared" si="90"/>
        <v>65</v>
      </c>
      <c r="X43" s="198">
        <f t="shared" si="91"/>
        <v>56.0105</v>
      </c>
      <c r="Y43" s="207">
        <f t="shared" si="92"/>
        <v>65</v>
      </c>
      <c r="Z43" s="198">
        <f t="shared" si="93"/>
        <v>56.0105</v>
      </c>
      <c r="AA43" s="147"/>
      <c r="AB43" s="231"/>
      <c r="AC43" s="232"/>
      <c r="AD43" s="233"/>
      <c r="AE43" s="212"/>
      <c r="AF43" s="213"/>
      <c r="AG43" s="153">
        <f t="shared" ref="AG43:AG48" si="94">Y43+AE43</f>
        <v>65</v>
      </c>
      <c r="AH43" s="154">
        <f t="shared" ref="AH43:AH48" si="95">M43*AG43</f>
        <v>56.0105</v>
      </c>
      <c r="AI43" s="148"/>
    </row>
    <row r="44" spans="1:35" s="173" customFormat="1" ht="21.75" customHeight="1" x14ac:dyDescent="0.25">
      <c r="A44" s="148"/>
      <c r="B44" s="148"/>
      <c r="C44" s="148" t="s">
        <v>35</v>
      </c>
      <c r="D44" s="148" t="s">
        <v>22</v>
      </c>
      <c r="E44" s="208">
        <v>60</v>
      </c>
      <c r="F44" s="400" t="s">
        <v>67</v>
      </c>
      <c r="G44" s="148" t="s">
        <v>64</v>
      </c>
      <c r="H44" s="148" t="s">
        <v>58</v>
      </c>
      <c r="I44" s="148" t="s">
        <v>23</v>
      </c>
      <c r="J44" s="248">
        <v>38553</v>
      </c>
      <c r="K44" s="148" t="s">
        <v>81</v>
      </c>
      <c r="L44" s="208">
        <v>59.65</v>
      </c>
      <c r="M44" s="154">
        <v>0.92490000000000006</v>
      </c>
      <c r="N44" s="209"/>
      <c r="O44" s="249"/>
      <c r="P44" s="209"/>
      <c r="Q44" s="212"/>
      <c r="R44" s="213"/>
      <c r="S44" s="440">
        <v>85</v>
      </c>
      <c r="T44" s="448">
        <v>87.5</v>
      </c>
      <c r="U44" s="147" t="s">
        <v>206</v>
      </c>
      <c r="V44" s="148"/>
      <c r="W44" s="207">
        <f t="shared" si="90"/>
        <v>87.5</v>
      </c>
      <c r="X44" s="198">
        <f t="shared" si="91"/>
        <v>80.928750000000008</v>
      </c>
      <c r="Y44" s="207">
        <f t="shared" si="92"/>
        <v>87.5</v>
      </c>
      <c r="Z44" s="198">
        <f t="shared" si="93"/>
        <v>80.928750000000008</v>
      </c>
      <c r="AA44" s="147"/>
      <c r="AB44" s="232"/>
      <c r="AC44" s="232"/>
      <c r="AD44" s="233"/>
      <c r="AE44" s="212"/>
      <c r="AF44" s="213"/>
      <c r="AG44" s="298">
        <f t="shared" si="94"/>
        <v>87.5</v>
      </c>
      <c r="AH44" s="169">
        <f t="shared" si="95"/>
        <v>80.928750000000008</v>
      </c>
      <c r="AI44" s="148"/>
    </row>
    <row r="45" spans="1:35" s="363" customFormat="1" ht="21.75" customHeight="1" x14ac:dyDescent="0.25">
      <c r="A45" s="229"/>
      <c r="B45" s="229"/>
      <c r="C45" s="229" t="s">
        <v>35</v>
      </c>
      <c r="D45" s="229" t="s">
        <v>22</v>
      </c>
      <c r="E45" s="474">
        <v>60</v>
      </c>
      <c r="F45" s="475" t="s">
        <v>185</v>
      </c>
      <c r="G45" s="229" t="s">
        <v>64</v>
      </c>
      <c r="H45" s="229" t="s">
        <v>58</v>
      </c>
      <c r="I45" s="229" t="s">
        <v>23</v>
      </c>
      <c r="J45" s="476">
        <v>32734</v>
      </c>
      <c r="K45" s="229" t="s">
        <v>40</v>
      </c>
      <c r="L45" s="474" t="s">
        <v>186</v>
      </c>
      <c r="M45" s="136">
        <v>0.83450000000000002</v>
      </c>
      <c r="N45" s="450"/>
      <c r="O45" s="477"/>
      <c r="P45" s="450"/>
      <c r="Q45" s="135"/>
      <c r="R45" s="136"/>
      <c r="S45" s="478" t="s">
        <v>206</v>
      </c>
      <c r="T45" s="229" t="s">
        <v>206</v>
      </c>
      <c r="U45" s="450" t="s">
        <v>206</v>
      </c>
      <c r="V45" s="229"/>
      <c r="W45" s="296">
        <f t="shared" si="90"/>
        <v>0</v>
      </c>
      <c r="X45" s="468">
        <f t="shared" si="91"/>
        <v>0</v>
      </c>
      <c r="Y45" s="296">
        <f t="shared" si="92"/>
        <v>0</v>
      </c>
      <c r="Z45" s="468">
        <f t="shared" si="93"/>
        <v>0</v>
      </c>
      <c r="AA45" s="450"/>
      <c r="AB45" s="474"/>
      <c r="AC45" s="474"/>
      <c r="AD45" s="229"/>
      <c r="AE45" s="135"/>
      <c r="AF45" s="136"/>
      <c r="AG45" s="138">
        <f t="shared" si="94"/>
        <v>0</v>
      </c>
      <c r="AH45" s="139">
        <f t="shared" si="95"/>
        <v>0</v>
      </c>
      <c r="AI45" s="229"/>
    </row>
    <row r="46" spans="1:35" s="173" customFormat="1" ht="21.75" customHeight="1" x14ac:dyDescent="0.25">
      <c r="A46" s="148"/>
      <c r="B46" s="148"/>
      <c r="C46" s="148" t="s">
        <v>35</v>
      </c>
      <c r="D46" s="148" t="s">
        <v>22</v>
      </c>
      <c r="E46" s="208">
        <v>56</v>
      </c>
      <c r="F46" s="401" t="s">
        <v>139</v>
      </c>
      <c r="G46" s="148" t="s">
        <v>64</v>
      </c>
      <c r="H46" s="148" t="s">
        <v>58</v>
      </c>
      <c r="I46" s="148" t="s">
        <v>23</v>
      </c>
      <c r="J46" s="250">
        <v>37619</v>
      </c>
      <c r="K46" s="148" t="s">
        <v>75</v>
      </c>
      <c r="L46" s="208">
        <v>54.8</v>
      </c>
      <c r="M46" s="154">
        <v>0.93189999999999995</v>
      </c>
      <c r="N46" s="209"/>
      <c r="O46" s="249"/>
      <c r="P46" s="209"/>
      <c r="Q46" s="212"/>
      <c r="R46" s="213"/>
      <c r="S46" s="440">
        <v>80</v>
      </c>
      <c r="T46" s="454" t="s">
        <v>206</v>
      </c>
      <c r="U46" s="449" t="s">
        <v>206</v>
      </c>
      <c r="V46" s="148"/>
      <c r="W46" s="207">
        <f t="shared" si="90"/>
        <v>80</v>
      </c>
      <c r="X46" s="198">
        <f t="shared" si="91"/>
        <v>74.551999999999992</v>
      </c>
      <c r="Y46" s="207">
        <f t="shared" si="92"/>
        <v>80</v>
      </c>
      <c r="Z46" s="198">
        <f t="shared" si="93"/>
        <v>74.551999999999992</v>
      </c>
      <c r="AA46" s="147"/>
      <c r="AB46" s="232"/>
      <c r="AC46" s="232"/>
      <c r="AD46" s="233"/>
      <c r="AE46" s="212"/>
      <c r="AF46" s="213"/>
      <c r="AG46" s="298">
        <f t="shared" si="94"/>
        <v>80</v>
      </c>
      <c r="AH46" s="169">
        <f t="shared" si="95"/>
        <v>74.551999999999992</v>
      </c>
      <c r="AI46" s="148"/>
    </row>
    <row r="47" spans="1:35" s="363" customFormat="1" ht="21.75" customHeight="1" x14ac:dyDescent="0.25">
      <c r="A47" s="229"/>
      <c r="B47" s="229"/>
      <c r="C47" s="229" t="s">
        <v>35</v>
      </c>
      <c r="D47" s="229" t="s">
        <v>22</v>
      </c>
      <c r="E47" s="474">
        <v>67.5</v>
      </c>
      <c r="F47" s="470" t="s">
        <v>181</v>
      </c>
      <c r="G47" s="229" t="s">
        <v>64</v>
      </c>
      <c r="H47" s="229" t="s">
        <v>58</v>
      </c>
      <c r="I47" s="229" t="s">
        <v>23</v>
      </c>
      <c r="J47" s="476">
        <v>32655</v>
      </c>
      <c r="K47" s="229" t="s">
        <v>40</v>
      </c>
      <c r="L47" s="474">
        <v>64.2</v>
      </c>
      <c r="M47" s="136">
        <v>0.76019999999999999</v>
      </c>
      <c r="N47" s="450"/>
      <c r="O47" s="477"/>
      <c r="P47" s="450"/>
      <c r="Q47" s="135"/>
      <c r="R47" s="136"/>
      <c r="S47" s="478">
        <v>100</v>
      </c>
      <c r="T47" s="477">
        <v>105</v>
      </c>
      <c r="U47" s="450" t="s">
        <v>206</v>
      </c>
      <c r="V47" s="229"/>
      <c r="W47" s="296">
        <f t="shared" si="90"/>
        <v>105</v>
      </c>
      <c r="X47" s="468">
        <f t="shared" si="91"/>
        <v>79.820999999999998</v>
      </c>
      <c r="Y47" s="296">
        <f t="shared" si="92"/>
        <v>105</v>
      </c>
      <c r="Z47" s="468">
        <f t="shared" si="93"/>
        <v>79.820999999999998</v>
      </c>
      <c r="AA47" s="450"/>
      <c r="AB47" s="474"/>
      <c r="AC47" s="474"/>
      <c r="AD47" s="229"/>
      <c r="AE47" s="135"/>
      <c r="AF47" s="136"/>
      <c r="AG47" s="138">
        <f t="shared" si="94"/>
        <v>105</v>
      </c>
      <c r="AH47" s="139">
        <f t="shared" si="95"/>
        <v>79.820999999999998</v>
      </c>
      <c r="AI47" s="229"/>
    </row>
    <row r="48" spans="1:35" s="363" customFormat="1" ht="15.75" x14ac:dyDescent="0.25">
      <c r="A48" s="229"/>
      <c r="B48" s="229"/>
      <c r="C48" s="229" t="s">
        <v>35</v>
      </c>
      <c r="D48" s="229" t="s">
        <v>22</v>
      </c>
      <c r="E48" s="474">
        <v>67.5</v>
      </c>
      <c r="F48" s="479" t="s">
        <v>168</v>
      </c>
      <c r="G48" s="229" t="s">
        <v>64</v>
      </c>
      <c r="H48" s="229" t="s">
        <v>58</v>
      </c>
      <c r="I48" s="229" t="s">
        <v>23</v>
      </c>
      <c r="J48" s="476">
        <v>34150</v>
      </c>
      <c r="K48" s="229" t="s">
        <v>40</v>
      </c>
      <c r="L48" s="474">
        <v>66.900000000000006</v>
      </c>
      <c r="M48" s="136">
        <v>0.73170000000000002</v>
      </c>
      <c r="N48" s="450"/>
      <c r="O48" s="477"/>
      <c r="P48" s="450"/>
      <c r="Q48" s="135"/>
      <c r="R48" s="136"/>
      <c r="S48" s="478" t="s">
        <v>206</v>
      </c>
      <c r="T48" s="477">
        <v>105</v>
      </c>
      <c r="U48" s="450">
        <v>110</v>
      </c>
      <c r="V48" s="229"/>
      <c r="W48" s="296">
        <f t="shared" si="90"/>
        <v>110</v>
      </c>
      <c r="X48" s="468">
        <f t="shared" si="91"/>
        <v>80.486999999999995</v>
      </c>
      <c r="Y48" s="296">
        <f t="shared" si="92"/>
        <v>110</v>
      </c>
      <c r="Z48" s="468">
        <f t="shared" si="93"/>
        <v>80.486999999999995</v>
      </c>
      <c r="AA48" s="450"/>
      <c r="AB48" s="474"/>
      <c r="AC48" s="474"/>
      <c r="AD48" s="229"/>
      <c r="AE48" s="135"/>
      <c r="AF48" s="136"/>
      <c r="AG48" s="138">
        <f t="shared" si="94"/>
        <v>110</v>
      </c>
      <c r="AH48" s="139">
        <f t="shared" si="95"/>
        <v>80.486999999999995</v>
      </c>
      <c r="AI48" s="229"/>
    </row>
    <row r="49" spans="1:35" s="173" customFormat="1" ht="15.75" x14ac:dyDescent="0.25">
      <c r="A49" s="148"/>
      <c r="B49" s="148"/>
      <c r="C49" s="148" t="s">
        <v>35</v>
      </c>
      <c r="D49" s="148" t="s">
        <v>22</v>
      </c>
      <c r="E49" s="208">
        <v>67.5</v>
      </c>
      <c r="F49" s="400" t="s">
        <v>118</v>
      </c>
      <c r="G49" s="147" t="s">
        <v>66</v>
      </c>
      <c r="H49" s="148" t="s">
        <v>58</v>
      </c>
      <c r="I49" s="148" t="s">
        <v>23</v>
      </c>
      <c r="J49" s="250">
        <v>39777</v>
      </c>
      <c r="K49" s="472" t="s">
        <v>116</v>
      </c>
      <c r="L49" s="148">
        <v>64.8</v>
      </c>
      <c r="M49" s="154">
        <v>0.92679999999999996</v>
      </c>
      <c r="N49" s="209"/>
      <c r="O49" s="249"/>
      <c r="P49" s="209"/>
      <c r="Q49" s="212"/>
      <c r="R49" s="213"/>
      <c r="S49" s="440">
        <v>40</v>
      </c>
      <c r="T49" s="454" t="s">
        <v>206</v>
      </c>
      <c r="U49" s="449" t="s">
        <v>206</v>
      </c>
      <c r="V49" s="148"/>
      <c r="W49" s="207">
        <f t="shared" si="90"/>
        <v>40</v>
      </c>
      <c r="X49" s="198">
        <f t="shared" si="91"/>
        <v>37.071999999999996</v>
      </c>
      <c r="Y49" s="207">
        <f t="shared" si="92"/>
        <v>40</v>
      </c>
      <c r="Z49" s="198">
        <f t="shared" si="93"/>
        <v>37.071999999999996</v>
      </c>
      <c r="AA49" s="147"/>
      <c r="AB49" s="232"/>
      <c r="AC49" s="232"/>
      <c r="AD49" s="233"/>
      <c r="AE49" s="212"/>
      <c r="AF49" s="213"/>
      <c r="AG49" s="153">
        <f t="shared" ref="AG49:AG66" si="96">Y49+AE49</f>
        <v>40</v>
      </c>
      <c r="AH49" s="154">
        <f t="shared" ref="AH49:AH66" si="97">M49*AG49</f>
        <v>37.071999999999996</v>
      </c>
      <c r="AI49" s="148"/>
    </row>
    <row r="50" spans="1:35" s="363" customFormat="1" ht="15.75" x14ac:dyDescent="0.2">
      <c r="A50" s="229"/>
      <c r="B50" s="229"/>
      <c r="C50" s="229" t="s">
        <v>35</v>
      </c>
      <c r="D50" s="229" t="s">
        <v>22</v>
      </c>
      <c r="E50" s="474">
        <v>75</v>
      </c>
      <c r="F50" s="480" t="s">
        <v>161</v>
      </c>
      <c r="G50" s="481" t="s">
        <v>162</v>
      </c>
      <c r="H50" s="229" t="s">
        <v>58</v>
      </c>
      <c r="I50" s="229" t="s">
        <v>23</v>
      </c>
      <c r="J50" s="482">
        <v>34439</v>
      </c>
      <c r="K50" s="450" t="s">
        <v>40</v>
      </c>
      <c r="L50" s="229">
        <v>74.599999999999994</v>
      </c>
      <c r="M50" s="136">
        <v>0.6673</v>
      </c>
      <c r="N50" s="450"/>
      <c r="O50" s="229"/>
      <c r="P50" s="450"/>
      <c r="Q50" s="135"/>
      <c r="R50" s="136"/>
      <c r="S50" s="478">
        <v>120</v>
      </c>
      <c r="T50" s="229" t="s">
        <v>206</v>
      </c>
      <c r="U50" s="450" t="s">
        <v>206</v>
      </c>
      <c r="V50" s="229"/>
      <c r="W50" s="296">
        <f t="shared" si="90"/>
        <v>120</v>
      </c>
      <c r="X50" s="468">
        <f t="shared" si="91"/>
        <v>80.075999999999993</v>
      </c>
      <c r="Y50" s="296">
        <f t="shared" si="92"/>
        <v>120</v>
      </c>
      <c r="Z50" s="468">
        <f t="shared" si="93"/>
        <v>80.075999999999993</v>
      </c>
      <c r="AA50" s="450"/>
      <c r="AB50" s="474"/>
      <c r="AC50" s="474"/>
      <c r="AD50" s="229"/>
      <c r="AE50" s="135"/>
      <c r="AF50" s="136"/>
      <c r="AG50" s="135">
        <f t="shared" si="96"/>
        <v>120</v>
      </c>
      <c r="AH50" s="136">
        <f t="shared" si="97"/>
        <v>80.075999999999993</v>
      </c>
      <c r="AI50" s="229"/>
    </row>
    <row r="51" spans="1:35" s="363" customFormat="1" ht="15.75" x14ac:dyDescent="0.25">
      <c r="A51" s="229"/>
      <c r="B51" s="229"/>
      <c r="C51" s="229" t="s">
        <v>35</v>
      </c>
      <c r="D51" s="229" t="s">
        <v>22</v>
      </c>
      <c r="E51" s="474">
        <v>75</v>
      </c>
      <c r="F51" s="470" t="s">
        <v>71</v>
      </c>
      <c r="G51" s="229" t="s">
        <v>72</v>
      </c>
      <c r="H51" s="229" t="s">
        <v>58</v>
      </c>
      <c r="I51" s="229" t="s">
        <v>23</v>
      </c>
      <c r="J51" s="483">
        <v>34549</v>
      </c>
      <c r="K51" s="229" t="s">
        <v>40</v>
      </c>
      <c r="L51" s="474">
        <v>74.349999999999994</v>
      </c>
      <c r="M51" s="136">
        <v>0.6694</v>
      </c>
      <c r="N51" s="450"/>
      <c r="O51" s="477"/>
      <c r="P51" s="450"/>
      <c r="Q51" s="135"/>
      <c r="R51" s="136"/>
      <c r="S51" s="478">
        <v>137.5</v>
      </c>
      <c r="T51" s="477">
        <v>140</v>
      </c>
      <c r="U51" s="450">
        <v>142.5</v>
      </c>
      <c r="V51" s="229"/>
      <c r="W51" s="296">
        <f t="shared" si="90"/>
        <v>142.5</v>
      </c>
      <c r="X51" s="468">
        <f t="shared" si="91"/>
        <v>95.389499999999998</v>
      </c>
      <c r="Y51" s="296">
        <f t="shared" si="92"/>
        <v>142.5</v>
      </c>
      <c r="Z51" s="468">
        <f t="shared" si="93"/>
        <v>95.389499999999998</v>
      </c>
      <c r="AA51" s="450"/>
      <c r="AB51" s="474"/>
      <c r="AC51" s="474"/>
      <c r="AD51" s="229"/>
      <c r="AE51" s="135"/>
      <c r="AF51" s="136"/>
      <c r="AG51" s="135">
        <f t="shared" si="96"/>
        <v>142.5</v>
      </c>
      <c r="AH51" s="136">
        <f t="shared" si="97"/>
        <v>95.389499999999998</v>
      </c>
      <c r="AI51" s="229"/>
    </row>
    <row r="52" spans="1:35" s="173" customFormat="1" ht="15.75" x14ac:dyDescent="0.25">
      <c r="A52" s="148"/>
      <c r="B52" s="148"/>
      <c r="C52" s="148" t="s">
        <v>35</v>
      </c>
      <c r="D52" s="148" t="s">
        <v>22</v>
      </c>
      <c r="E52" s="208">
        <v>75</v>
      </c>
      <c r="F52" s="146" t="s">
        <v>176</v>
      </c>
      <c r="G52" s="148" t="s">
        <v>64</v>
      </c>
      <c r="H52" s="148" t="s">
        <v>58</v>
      </c>
      <c r="I52" s="148" t="s">
        <v>23</v>
      </c>
      <c r="J52" s="248">
        <v>38209</v>
      </c>
      <c r="K52" s="148" t="s">
        <v>81</v>
      </c>
      <c r="L52" s="208">
        <v>69.099999999999994</v>
      </c>
      <c r="M52" s="154">
        <v>0.76790000000000003</v>
      </c>
      <c r="N52" s="209"/>
      <c r="O52" s="249"/>
      <c r="P52" s="209"/>
      <c r="Q52" s="212"/>
      <c r="R52" s="213"/>
      <c r="S52" s="440">
        <v>100</v>
      </c>
      <c r="T52" s="454" t="s">
        <v>206</v>
      </c>
      <c r="U52" s="454" t="s">
        <v>206</v>
      </c>
      <c r="V52" s="148"/>
      <c r="W52" s="207">
        <f t="shared" si="90"/>
        <v>100</v>
      </c>
      <c r="X52" s="198">
        <f t="shared" si="91"/>
        <v>76.790000000000006</v>
      </c>
      <c r="Y52" s="207">
        <f t="shared" si="92"/>
        <v>100</v>
      </c>
      <c r="Z52" s="198">
        <f t="shared" si="93"/>
        <v>76.790000000000006</v>
      </c>
      <c r="AA52" s="147"/>
      <c r="AB52" s="232"/>
      <c r="AC52" s="232"/>
      <c r="AD52" s="233"/>
      <c r="AE52" s="212"/>
      <c r="AF52" s="213"/>
      <c r="AG52" s="298">
        <f t="shared" si="96"/>
        <v>100</v>
      </c>
      <c r="AH52" s="169">
        <f t="shared" si="97"/>
        <v>76.790000000000006</v>
      </c>
      <c r="AI52" s="148"/>
    </row>
    <row r="53" spans="1:35" s="173" customFormat="1" ht="15.75" x14ac:dyDescent="0.2">
      <c r="A53" s="148"/>
      <c r="B53" s="148"/>
      <c r="C53" s="148" t="s">
        <v>35</v>
      </c>
      <c r="D53" s="148" t="s">
        <v>22</v>
      </c>
      <c r="E53" s="208">
        <v>67.5</v>
      </c>
      <c r="F53" s="146" t="s">
        <v>142</v>
      </c>
      <c r="G53" s="148" t="s">
        <v>65</v>
      </c>
      <c r="H53" s="148" t="s">
        <v>58</v>
      </c>
      <c r="I53" s="148" t="s">
        <v>23</v>
      </c>
      <c r="J53" s="248">
        <v>36182</v>
      </c>
      <c r="K53" s="246" t="s">
        <v>157</v>
      </c>
      <c r="L53" s="148">
        <v>65.5</v>
      </c>
      <c r="M53" s="154">
        <v>0.80100000000000005</v>
      </c>
      <c r="N53" s="209"/>
      <c r="O53" s="210"/>
      <c r="P53" s="211"/>
      <c r="Q53" s="212"/>
      <c r="R53" s="213"/>
      <c r="S53" s="440">
        <v>105</v>
      </c>
      <c r="T53" s="434">
        <v>110</v>
      </c>
      <c r="U53" s="455" t="s">
        <v>206</v>
      </c>
      <c r="V53" s="148"/>
      <c r="W53" s="207">
        <f t="shared" si="90"/>
        <v>110</v>
      </c>
      <c r="X53" s="198">
        <f t="shared" si="91"/>
        <v>88.11</v>
      </c>
      <c r="Y53" s="207">
        <f t="shared" si="92"/>
        <v>110</v>
      </c>
      <c r="Z53" s="198">
        <f t="shared" si="93"/>
        <v>88.11</v>
      </c>
      <c r="AA53" s="147"/>
      <c r="AB53" s="231"/>
      <c r="AC53" s="232"/>
      <c r="AD53" s="233"/>
      <c r="AE53" s="212"/>
      <c r="AF53" s="213"/>
      <c r="AG53" s="153">
        <f t="shared" si="96"/>
        <v>110</v>
      </c>
      <c r="AH53" s="154">
        <f t="shared" si="97"/>
        <v>88.11</v>
      </c>
      <c r="AI53" s="148"/>
    </row>
    <row r="54" spans="1:35" s="173" customFormat="1" ht="15.75" x14ac:dyDescent="0.2">
      <c r="A54" s="148"/>
      <c r="B54" s="148"/>
      <c r="C54" s="148" t="s">
        <v>35</v>
      </c>
      <c r="D54" s="148" t="s">
        <v>22</v>
      </c>
      <c r="E54" s="379">
        <v>125</v>
      </c>
      <c r="F54" s="402" t="s">
        <v>121</v>
      </c>
      <c r="G54" s="379" t="s">
        <v>65</v>
      </c>
      <c r="H54" s="380" t="s">
        <v>58</v>
      </c>
      <c r="I54" s="379" t="s">
        <v>23</v>
      </c>
      <c r="J54" s="381">
        <v>19043</v>
      </c>
      <c r="K54" s="380" t="s">
        <v>90</v>
      </c>
      <c r="L54" s="160">
        <v>120.3</v>
      </c>
      <c r="M54" s="169">
        <v>1.1662999999999999</v>
      </c>
      <c r="N54" s="209"/>
      <c r="O54" s="210"/>
      <c r="P54" s="211"/>
      <c r="Q54" s="212"/>
      <c r="R54" s="213"/>
      <c r="S54" s="440">
        <v>90</v>
      </c>
      <c r="T54" s="434">
        <v>95</v>
      </c>
      <c r="U54" s="455" t="s">
        <v>206</v>
      </c>
      <c r="V54" s="148"/>
      <c r="W54" s="207">
        <f t="shared" si="90"/>
        <v>95</v>
      </c>
      <c r="X54" s="198">
        <f t="shared" si="91"/>
        <v>110.79849999999999</v>
      </c>
      <c r="Y54" s="207">
        <f t="shared" si="92"/>
        <v>95</v>
      </c>
      <c r="Z54" s="198">
        <f t="shared" si="93"/>
        <v>110.79849999999999</v>
      </c>
      <c r="AA54" s="147"/>
      <c r="AB54" s="231"/>
      <c r="AC54" s="232"/>
      <c r="AD54" s="233"/>
      <c r="AE54" s="244"/>
      <c r="AF54" s="245"/>
      <c r="AG54" s="190">
        <f t="shared" si="96"/>
        <v>95</v>
      </c>
      <c r="AH54" s="186">
        <f t="shared" si="97"/>
        <v>110.79849999999999</v>
      </c>
      <c r="AI54" s="148"/>
    </row>
    <row r="55" spans="1:35" s="173" customFormat="1" ht="15.75" x14ac:dyDescent="0.2">
      <c r="A55" s="163"/>
      <c r="B55" s="163"/>
      <c r="C55" s="148" t="s">
        <v>35</v>
      </c>
      <c r="D55" s="148" t="s">
        <v>22</v>
      </c>
      <c r="E55" s="218">
        <v>75</v>
      </c>
      <c r="F55" s="146" t="s">
        <v>117</v>
      </c>
      <c r="G55" s="147" t="s">
        <v>66</v>
      </c>
      <c r="H55" s="148" t="s">
        <v>58</v>
      </c>
      <c r="I55" s="148" t="s">
        <v>23</v>
      </c>
      <c r="J55" s="235">
        <v>38716</v>
      </c>
      <c r="K55" s="246" t="s">
        <v>81</v>
      </c>
      <c r="L55" s="163">
        <v>73.8</v>
      </c>
      <c r="M55" s="171">
        <v>0.76049999999999995</v>
      </c>
      <c r="N55" s="219"/>
      <c r="O55" s="210"/>
      <c r="P55" s="211"/>
      <c r="Q55" s="212"/>
      <c r="R55" s="213"/>
      <c r="S55" s="445">
        <v>90</v>
      </c>
      <c r="T55" s="434">
        <v>100</v>
      </c>
      <c r="U55" s="455" t="s">
        <v>206</v>
      </c>
      <c r="V55" s="148"/>
      <c r="W55" s="207">
        <f t="shared" si="90"/>
        <v>100</v>
      </c>
      <c r="X55" s="198">
        <f t="shared" si="91"/>
        <v>76.05</v>
      </c>
      <c r="Y55" s="207">
        <f t="shared" si="92"/>
        <v>100</v>
      </c>
      <c r="Z55" s="198">
        <f t="shared" si="93"/>
        <v>76.05</v>
      </c>
      <c r="AA55" s="147"/>
      <c r="AB55" s="231"/>
      <c r="AC55" s="232"/>
      <c r="AD55" s="233"/>
      <c r="AE55" s="212"/>
      <c r="AF55" s="213"/>
      <c r="AG55" s="153">
        <f t="shared" si="96"/>
        <v>100</v>
      </c>
      <c r="AH55" s="154">
        <f t="shared" si="97"/>
        <v>76.05</v>
      </c>
      <c r="AI55" s="148"/>
    </row>
    <row r="56" spans="1:35" s="173" customFormat="1" ht="15.75" x14ac:dyDescent="0.2">
      <c r="A56" s="148"/>
      <c r="B56" s="148"/>
      <c r="C56" s="148" t="s">
        <v>35</v>
      </c>
      <c r="D56" s="148" t="s">
        <v>22</v>
      </c>
      <c r="E56" s="208">
        <v>82.5</v>
      </c>
      <c r="F56" s="146" t="s">
        <v>141</v>
      </c>
      <c r="G56" s="148" t="s">
        <v>64</v>
      </c>
      <c r="H56" s="148" t="s">
        <v>58</v>
      </c>
      <c r="I56" s="148" t="s">
        <v>23</v>
      </c>
      <c r="J56" s="253">
        <v>40316</v>
      </c>
      <c r="K56" s="472" t="s">
        <v>116</v>
      </c>
      <c r="L56" s="148">
        <v>82.5</v>
      </c>
      <c r="M56" s="154">
        <v>0.76170000000000004</v>
      </c>
      <c r="N56" s="209"/>
      <c r="O56" s="210"/>
      <c r="P56" s="211"/>
      <c r="Q56" s="212"/>
      <c r="R56" s="213"/>
      <c r="S56" s="440">
        <v>40</v>
      </c>
      <c r="T56" s="427">
        <v>42</v>
      </c>
      <c r="U56" s="449" t="s">
        <v>206</v>
      </c>
      <c r="V56" s="148"/>
      <c r="W56" s="207">
        <f t="shared" si="90"/>
        <v>42</v>
      </c>
      <c r="X56" s="198">
        <f t="shared" si="91"/>
        <v>31.991400000000002</v>
      </c>
      <c r="Y56" s="207">
        <f t="shared" si="92"/>
        <v>42</v>
      </c>
      <c r="Z56" s="198">
        <f t="shared" si="93"/>
        <v>31.991400000000002</v>
      </c>
      <c r="AA56" s="147"/>
      <c r="AB56" s="231"/>
      <c r="AC56" s="232"/>
      <c r="AD56" s="233"/>
      <c r="AE56" s="212"/>
      <c r="AF56" s="213"/>
      <c r="AG56" s="298">
        <f t="shared" si="96"/>
        <v>42</v>
      </c>
      <c r="AH56" s="169">
        <f t="shared" si="97"/>
        <v>31.991400000000002</v>
      </c>
      <c r="AI56" s="148"/>
    </row>
    <row r="57" spans="1:35" s="363" customFormat="1" ht="15.75" x14ac:dyDescent="0.2">
      <c r="A57" s="229"/>
      <c r="B57" s="229"/>
      <c r="C57" s="229" t="s">
        <v>35</v>
      </c>
      <c r="D57" s="229" t="s">
        <v>22</v>
      </c>
      <c r="E57" s="229">
        <v>90</v>
      </c>
      <c r="F57" s="470" t="s">
        <v>166</v>
      </c>
      <c r="G57" s="229" t="s">
        <v>64</v>
      </c>
      <c r="H57" s="229" t="s">
        <v>58</v>
      </c>
      <c r="I57" s="229" t="s">
        <v>23</v>
      </c>
      <c r="J57" s="483">
        <v>33006</v>
      </c>
      <c r="K57" s="450" t="s">
        <v>40</v>
      </c>
      <c r="L57" s="229">
        <v>87.05</v>
      </c>
      <c r="M57" s="136">
        <v>0.59730000000000005</v>
      </c>
      <c r="N57" s="450"/>
      <c r="O57" s="433"/>
      <c r="P57" s="484"/>
      <c r="Q57" s="135"/>
      <c r="R57" s="136"/>
      <c r="S57" s="478">
        <v>92.5</v>
      </c>
      <c r="T57" s="450" t="s">
        <v>206</v>
      </c>
      <c r="U57" s="450" t="s">
        <v>206</v>
      </c>
      <c r="V57" s="229"/>
      <c r="W57" s="296">
        <f t="shared" si="90"/>
        <v>92.5</v>
      </c>
      <c r="X57" s="468">
        <f t="shared" si="91"/>
        <v>55.250250000000008</v>
      </c>
      <c r="Y57" s="296">
        <f t="shared" si="92"/>
        <v>92.5</v>
      </c>
      <c r="Z57" s="468">
        <f t="shared" si="93"/>
        <v>55.250250000000008</v>
      </c>
      <c r="AA57" s="450"/>
      <c r="AB57" s="478"/>
      <c r="AC57" s="474"/>
      <c r="AD57" s="229"/>
      <c r="AE57" s="135"/>
      <c r="AF57" s="136"/>
      <c r="AG57" s="135">
        <f t="shared" si="96"/>
        <v>92.5</v>
      </c>
      <c r="AH57" s="136">
        <f t="shared" si="97"/>
        <v>55.250250000000008</v>
      </c>
      <c r="AI57" s="229"/>
    </row>
    <row r="58" spans="1:35" s="363" customFormat="1" ht="15.75" x14ac:dyDescent="0.2">
      <c r="A58" s="229"/>
      <c r="B58" s="229"/>
      <c r="C58" s="229" t="s">
        <v>35</v>
      </c>
      <c r="D58" s="229" t="s">
        <v>22</v>
      </c>
      <c r="E58" s="229">
        <v>90</v>
      </c>
      <c r="F58" s="470" t="s">
        <v>169</v>
      </c>
      <c r="G58" s="229" t="s">
        <v>64</v>
      </c>
      <c r="H58" s="229" t="s">
        <v>58</v>
      </c>
      <c r="I58" s="229" t="s">
        <v>23</v>
      </c>
      <c r="J58" s="483">
        <v>22113</v>
      </c>
      <c r="K58" s="471" t="s">
        <v>40</v>
      </c>
      <c r="L58" s="229">
        <v>89.65</v>
      </c>
      <c r="M58" s="136">
        <v>0.99709999999999999</v>
      </c>
      <c r="N58" s="450"/>
      <c r="O58" s="433"/>
      <c r="P58" s="484"/>
      <c r="Q58" s="135"/>
      <c r="R58" s="136"/>
      <c r="S58" s="478">
        <v>115</v>
      </c>
      <c r="T58" s="450">
        <v>117.5</v>
      </c>
      <c r="U58" s="450" t="s">
        <v>206</v>
      </c>
      <c r="V58" s="229"/>
      <c r="W58" s="296">
        <f t="shared" si="90"/>
        <v>117.5</v>
      </c>
      <c r="X58" s="468">
        <f t="shared" si="91"/>
        <v>117.15925</v>
      </c>
      <c r="Y58" s="296">
        <f t="shared" si="92"/>
        <v>117.5</v>
      </c>
      <c r="Z58" s="468">
        <f t="shared" si="93"/>
        <v>117.15925</v>
      </c>
      <c r="AA58" s="450"/>
      <c r="AB58" s="478"/>
      <c r="AC58" s="474"/>
      <c r="AD58" s="229"/>
      <c r="AE58" s="135"/>
      <c r="AF58" s="136"/>
      <c r="AG58" s="135">
        <f t="shared" si="96"/>
        <v>117.5</v>
      </c>
      <c r="AH58" s="136">
        <f t="shared" si="97"/>
        <v>117.15925</v>
      </c>
      <c r="AI58" s="229"/>
    </row>
    <row r="59" spans="1:35" s="363" customFormat="1" ht="15.75" x14ac:dyDescent="0.2">
      <c r="A59" s="229"/>
      <c r="B59" s="229"/>
      <c r="C59" s="229" t="s">
        <v>35</v>
      </c>
      <c r="D59" s="229" t="s">
        <v>22</v>
      </c>
      <c r="E59" s="229">
        <v>90</v>
      </c>
      <c r="F59" s="470" t="s">
        <v>144</v>
      </c>
      <c r="G59" s="229" t="s">
        <v>145</v>
      </c>
      <c r="H59" s="229" t="s">
        <v>58</v>
      </c>
      <c r="I59" s="229" t="s">
        <v>23</v>
      </c>
      <c r="J59" s="483">
        <v>31738</v>
      </c>
      <c r="K59" s="229" t="s">
        <v>40</v>
      </c>
      <c r="L59" s="229">
        <v>85.85</v>
      </c>
      <c r="M59" s="136">
        <v>0.60309999999999997</v>
      </c>
      <c r="N59" s="450"/>
      <c r="O59" s="433"/>
      <c r="P59" s="484"/>
      <c r="Q59" s="135"/>
      <c r="R59" s="136"/>
      <c r="S59" s="478">
        <v>110</v>
      </c>
      <c r="T59" s="450" t="s">
        <v>206</v>
      </c>
      <c r="U59" s="450">
        <v>115</v>
      </c>
      <c r="V59" s="229"/>
      <c r="W59" s="296">
        <f t="shared" si="90"/>
        <v>115</v>
      </c>
      <c r="X59" s="468">
        <f t="shared" si="91"/>
        <v>69.356499999999997</v>
      </c>
      <c r="Y59" s="296">
        <f t="shared" si="92"/>
        <v>115</v>
      </c>
      <c r="Z59" s="468">
        <f t="shared" si="93"/>
        <v>69.356499999999997</v>
      </c>
      <c r="AA59" s="450"/>
      <c r="AB59" s="478"/>
      <c r="AC59" s="474"/>
      <c r="AD59" s="229"/>
      <c r="AE59" s="135"/>
      <c r="AF59" s="136"/>
      <c r="AG59" s="135">
        <f t="shared" si="96"/>
        <v>115</v>
      </c>
      <c r="AH59" s="136">
        <f t="shared" si="97"/>
        <v>69.356499999999997</v>
      </c>
      <c r="AI59" s="229"/>
    </row>
    <row r="60" spans="1:35" s="363" customFormat="1" ht="15.75" x14ac:dyDescent="0.2">
      <c r="A60" s="229"/>
      <c r="B60" s="229"/>
      <c r="C60" s="229" t="s">
        <v>35</v>
      </c>
      <c r="D60" s="229" t="s">
        <v>22</v>
      </c>
      <c r="E60" s="229">
        <v>90</v>
      </c>
      <c r="F60" s="470" t="s">
        <v>160</v>
      </c>
      <c r="G60" s="229" t="s">
        <v>41</v>
      </c>
      <c r="H60" s="229" t="s">
        <v>58</v>
      </c>
      <c r="I60" s="229" t="s">
        <v>23</v>
      </c>
      <c r="J60" s="483">
        <v>30282</v>
      </c>
      <c r="K60" s="229" t="s">
        <v>40</v>
      </c>
      <c r="L60" s="229">
        <v>89.8</v>
      </c>
      <c r="M60" s="136">
        <v>0.58609999999999995</v>
      </c>
      <c r="N60" s="450"/>
      <c r="O60" s="433"/>
      <c r="P60" s="484"/>
      <c r="Q60" s="135"/>
      <c r="R60" s="136"/>
      <c r="S60" s="478">
        <v>135</v>
      </c>
      <c r="T60" s="450">
        <v>142.5</v>
      </c>
      <c r="U60" s="450">
        <v>152</v>
      </c>
      <c r="V60" s="229"/>
      <c r="W60" s="296">
        <f t="shared" si="90"/>
        <v>152</v>
      </c>
      <c r="X60" s="468">
        <f t="shared" si="91"/>
        <v>89.087199999999996</v>
      </c>
      <c r="Y60" s="296">
        <f t="shared" si="92"/>
        <v>152</v>
      </c>
      <c r="Z60" s="468">
        <f t="shared" si="93"/>
        <v>89.087199999999996</v>
      </c>
      <c r="AA60" s="450"/>
      <c r="AB60" s="478"/>
      <c r="AC60" s="474"/>
      <c r="AD60" s="229"/>
      <c r="AE60" s="135"/>
      <c r="AF60" s="136"/>
      <c r="AG60" s="135">
        <f t="shared" si="96"/>
        <v>152</v>
      </c>
      <c r="AH60" s="136">
        <f t="shared" si="97"/>
        <v>89.087199999999996</v>
      </c>
      <c r="AI60" s="229"/>
    </row>
    <row r="61" spans="1:35" s="173" customFormat="1" ht="15.75" x14ac:dyDescent="0.2">
      <c r="A61" s="148"/>
      <c r="B61" s="148"/>
      <c r="C61" s="148" t="s">
        <v>35</v>
      </c>
      <c r="D61" s="148" t="s">
        <v>22</v>
      </c>
      <c r="E61" s="208">
        <v>90</v>
      </c>
      <c r="F61" s="146" t="s">
        <v>105</v>
      </c>
      <c r="G61" s="148" t="s">
        <v>64</v>
      </c>
      <c r="H61" s="148" t="s">
        <v>58</v>
      </c>
      <c r="I61" s="148" t="s">
        <v>23</v>
      </c>
      <c r="J61" s="253">
        <v>26610</v>
      </c>
      <c r="K61" s="246" t="s">
        <v>88</v>
      </c>
      <c r="L61" s="148" t="s">
        <v>178</v>
      </c>
      <c r="M61" s="154">
        <v>0.67989999999999995</v>
      </c>
      <c r="N61" s="209"/>
      <c r="O61" s="210"/>
      <c r="P61" s="211"/>
      <c r="Q61" s="212"/>
      <c r="R61" s="213"/>
      <c r="S61" s="440">
        <v>100</v>
      </c>
      <c r="T61" s="449" t="s">
        <v>206</v>
      </c>
      <c r="U61" s="449" t="s">
        <v>206</v>
      </c>
      <c r="V61" s="148"/>
      <c r="W61" s="207">
        <f t="shared" si="90"/>
        <v>100</v>
      </c>
      <c r="X61" s="198">
        <f t="shared" si="91"/>
        <v>67.989999999999995</v>
      </c>
      <c r="Y61" s="207">
        <f t="shared" si="92"/>
        <v>100</v>
      </c>
      <c r="Z61" s="198">
        <f t="shared" si="93"/>
        <v>67.989999999999995</v>
      </c>
      <c r="AA61" s="147"/>
      <c r="AB61" s="231"/>
      <c r="AC61" s="232"/>
      <c r="AD61" s="233"/>
      <c r="AE61" s="212"/>
      <c r="AF61" s="213"/>
      <c r="AG61" s="153">
        <f t="shared" si="96"/>
        <v>100</v>
      </c>
      <c r="AH61" s="154">
        <f t="shared" si="97"/>
        <v>67.989999999999995</v>
      </c>
      <c r="AI61" s="148"/>
    </row>
    <row r="62" spans="1:35" s="173" customFormat="1" ht="15.75" x14ac:dyDescent="0.2">
      <c r="A62" s="148"/>
      <c r="B62" s="148"/>
      <c r="C62" s="148" t="s">
        <v>35</v>
      </c>
      <c r="D62" s="148" t="s">
        <v>22</v>
      </c>
      <c r="E62" s="208">
        <v>90</v>
      </c>
      <c r="F62" s="146" t="s">
        <v>180</v>
      </c>
      <c r="G62" s="148" t="s">
        <v>62</v>
      </c>
      <c r="H62" s="148" t="s">
        <v>58</v>
      </c>
      <c r="I62" s="148" t="s">
        <v>23</v>
      </c>
      <c r="J62" s="253">
        <v>22082</v>
      </c>
      <c r="K62" s="246" t="s">
        <v>59</v>
      </c>
      <c r="L62" s="148">
        <v>84.1</v>
      </c>
      <c r="M62" s="154">
        <v>1.0727</v>
      </c>
      <c r="N62" s="209"/>
      <c r="O62" s="210"/>
      <c r="P62" s="211"/>
      <c r="Q62" s="212"/>
      <c r="R62" s="213"/>
      <c r="S62" s="444" t="s">
        <v>206</v>
      </c>
      <c r="T62" s="427">
        <v>82.5</v>
      </c>
      <c r="U62" s="427">
        <v>85</v>
      </c>
      <c r="V62" s="148"/>
      <c r="W62" s="207">
        <f t="shared" si="90"/>
        <v>85</v>
      </c>
      <c r="X62" s="198">
        <f t="shared" si="91"/>
        <v>91.179500000000004</v>
      </c>
      <c r="Y62" s="207">
        <f t="shared" si="92"/>
        <v>85</v>
      </c>
      <c r="Z62" s="198">
        <f t="shared" si="93"/>
        <v>91.179500000000004</v>
      </c>
      <c r="AA62" s="147"/>
      <c r="AB62" s="231"/>
      <c r="AC62" s="232"/>
      <c r="AD62" s="233"/>
      <c r="AE62" s="212"/>
      <c r="AF62" s="213"/>
      <c r="AG62" s="153"/>
      <c r="AH62" s="154"/>
      <c r="AI62" s="148"/>
    </row>
    <row r="63" spans="1:35" s="173" customFormat="1" ht="15.75" x14ac:dyDescent="0.2">
      <c r="A63" s="148"/>
      <c r="B63" s="148"/>
      <c r="C63" s="148" t="s">
        <v>35</v>
      </c>
      <c r="D63" s="148" t="s">
        <v>22</v>
      </c>
      <c r="E63" s="208">
        <v>90</v>
      </c>
      <c r="F63" s="146" t="s">
        <v>179</v>
      </c>
      <c r="G63" s="148" t="s">
        <v>64</v>
      </c>
      <c r="H63" s="148" t="s">
        <v>58</v>
      </c>
      <c r="I63" s="148" t="s">
        <v>23</v>
      </c>
      <c r="J63" s="253">
        <v>22188</v>
      </c>
      <c r="K63" s="246" t="s">
        <v>59</v>
      </c>
      <c r="L63" s="148">
        <v>88.2</v>
      </c>
      <c r="M63" s="154">
        <v>1.04</v>
      </c>
      <c r="N63" s="209"/>
      <c r="O63" s="210"/>
      <c r="P63" s="211"/>
      <c r="Q63" s="212"/>
      <c r="R63" s="213"/>
      <c r="S63" s="440">
        <v>130</v>
      </c>
      <c r="T63" s="427">
        <v>135</v>
      </c>
      <c r="U63" s="427">
        <v>137.5</v>
      </c>
      <c r="V63" s="148"/>
      <c r="W63" s="207">
        <f t="shared" si="90"/>
        <v>137.5</v>
      </c>
      <c r="X63" s="198">
        <f t="shared" si="91"/>
        <v>143</v>
      </c>
      <c r="Y63" s="207">
        <f t="shared" si="92"/>
        <v>137.5</v>
      </c>
      <c r="Z63" s="198">
        <f t="shared" si="93"/>
        <v>143</v>
      </c>
      <c r="AA63" s="147"/>
      <c r="AB63" s="231"/>
      <c r="AC63" s="232"/>
      <c r="AD63" s="233"/>
      <c r="AE63" s="212"/>
      <c r="AF63" s="213"/>
      <c r="AG63" s="153">
        <f t="shared" si="96"/>
        <v>137.5</v>
      </c>
      <c r="AH63" s="154">
        <f t="shared" si="97"/>
        <v>143</v>
      </c>
      <c r="AI63" s="148"/>
    </row>
    <row r="64" spans="1:35" s="173" customFormat="1" ht="15.75" x14ac:dyDescent="0.2">
      <c r="A64" s="148"/>
      <c r="B64" s="148"/>
      <c r="C64" s="148" t="s">
        <v>35</v>
      </c>
      <c r="D64" s="148" t="s">
        <v>22</v>
      </c>
      <c r="E64" s="208">
        <v>90</v>
      </c>
      <c r="F64" s="146" t="s">
        <v>69</v>
      </c>
      <c r="G64" s="148" t="s">
        <v>62</v>
      </c>
      <c r="H64" s="148" t="s">
        <v>58</v>
      </c>
      <c r="I64" s="148" t="s">
        <v>60</v>
      </c>
      <c r="J64" s="254">
        <v>20313</v>
      </c>
      <c r="K64" s="148" t="s">
        <v>70</v>
      </c>
      <c r="L64" s="148">
        <v>89.2</v>
      </c>
      <c r="M64" s="171">
        <v>1.2487999999999999</v>
      </c>
      <c r="N64" s="209"/>
      <c r="O64" s="210"/>
      <c r="P64" s="211"/>
      <c r="Q64" s="212"/>
      <c r="R64" s="213"/>
      <c r="S64" s="440">
        <v>110</v>
      </c>
      <c r="T64" s="427">
        <v>120</v>
      </c>
      <c r="U64" s="449" t="s">
        <v>206</v>
      </c>
      <c r="V64" s="148"/>
      <c r="W64" s="207">
        <f t="shared" si="90"/>
        <v>120</v>
      </c>
      <c r="X64" s="198">
        <f t="shared" si="91"/>
        <v>149.85599999999999</v>
      </c>
      <c r="Y64" s="207">
        <f t="shared" si="92"/>
        <v>120</v>
      </c>
      <c r="Z64" s="198">
        <f t="shared" si="93"/>
        <v>149.85599999999999</v>
      </c>
      <c r="AA64" s="147"/>
      <c r="AB64" s="231"/>
      <c r="AC64" s="232"/>
      <c r="AD64" s="233"/>
      <c r="AE64" s="212"/>
      <c r="AF64" s="213"/>
      <c r="AG64" s="153">
        <f t="shared" si="96"/>
        <v>120</v>
      </c>
      <c r="AH64" s="154">
        <f t="shared" si="97"/>
        <v>149.85599999999999</v>
      </c>
      <c r="AI64" s="148"/>
    </row>
    <row r="65" spans="1:35" s="363" customFormat="1" ht="15.75" x14ac:dyDescent="0.2">
      <c r="A65" s="229"/>
      <c r="B65" s="229"/>
      <c r="C65" s="229" t="s">
        <v>35</v>
      </c>
      <c r="D65" s="229" t="s">
        <v>22</v>
      </c>
      <c r="E65" s="474">
        <v>90</v>
      </c>
      <c r="F65" s="470" t="s">
        <v>111</v>
      </c>
      <c r="G65" s="229" t="s">
        <v>65</v>
      </c>
      <c r="H65" s="229" t="s">
        <v>58</v>
      </c>
      <c r="I65" s="229" t="s">
        <v>23</v>
      </c>
      <c r="J65" s="483">
        <v>32592</v>
      </c>
      <c r="K65" s="229" t="s">
        <v>40</v>
      </c>
      <c r="L65" s="229">
        <v>88.6</v>
      </c>
      <c r="M65" s="485">
        <v>0.59099999999999997</v>
      </c>
      <c r="N65" s="450"/>
      <c r="O65" s="433"/>
      <c r="P65" s="484"/>
      <c r="Q65" s="135"/>
      <c r="R65" s="136"/>
      <c r="S65" s="478">
        <v>150</v>
      </c>
      <c r="T65" s="450" t="s">
        <v>206</v>
      </c>
      <c r="U65" s="450" t="s">
        <v>206</v>
      </c>
      <c r="V65" s="229"/>
      <c r="W65" s="296">
        <f t="shared" si="90"/>
        <v>150</v>
      </c>
      <c r="X65" s="468">
        <f t="shared" si="91"/>
        <v>88.649999999999991</v>
      </c>
      <c r="Y65" s="296">
        <f t="shared" si="92"/>
        <v>150</v>
      </c>
      <c r="Z65" s="468">
        <f t="shared" si="93"/>
        <v>88.649999999999991</v>
      </c>
      <c r="AA65" s="450"/>
      <c r="AB65" s="478"/>
      <c r="AC65" s="474"/>
      <c r="AD65" s="229"/>
      <c r="AE65" s="135"/>
      <c r="AF65" s="136"/>
      <c r="AG65" s="135">
        <f t="shared" si="96"/>
        <v>150</v>
      </c>
      <c r="AH65" s="136">
        <f t="shared" si="97"/>
        <v>88.649999999999991</v>
      </c>
      <c r="AI65" s="229"/>
    </row>
    <row r="66" spans="1:35" s="363" customFormat="1" ht="15.75" x14ac:dyDescent="0.2">
      <c r="A66" s="229"/>
      <c r="B66" s="229"/>
      <c r="C66" s="229" t="s">
        <v>35</v>
      </c>
      <c r="D66" s="229" t="s">
        <v>22</v>
      </c>
      <c r="E66" s="474">
        <v>100</v>
      </c>
      <c r="F66" s="470" t="s">
        <v>103</v>
      </c>
      <c r="G66" s="229" t="s">
        <v>65</v>
      </c>
      <c r="H66" s="450" t="s">
        <v>58</v>
      </c>
      <c r="I66" s="229" t="s">
        <v>23</v>
      </c>
      <c r="J66" s="483">
        <v>32005</v>
      </c>
      <c r="K66" s="229" t="s">
        <v>40</v>
      </c>
      <c r="L66" s="229">
        <v>97</v>
      </c>
      <c r="M66" s="136">
        <v>0.56189999999999996</v>
      </c>
      <c r="N66" s="450"/>
      <c r="O66" s="433"/>
      <c r="P66" s="484"/>
      <c r="Q66" s="135"/>
      <c r="R66" s="136"/>
      <c r="S66" s="478" t="s">
        <v>206</v>
      </c>
      <c r="T66" s="450">
        <v>130</v>
      </c>
      <c r="U66" s="450" t="s">
        <v>206</v>
      </c>
      <c r="V66" s="229"/>
      <c r="W66" s="296">
        <f t="shared" si="90"/>
        <v>130</v>
      </c>
      <c r="X66" s="468">
        <f t="shared" si="91"/>
        <v>73.046999999999997</v>
      </c>
      <c r="Y66" s="296">
        <f t="shared" si="92"/>
        <v>130</v>
      </c>
      <c r="Z66" s="468">
        <f t="shared" si="93"/>
        <v>73.046999999999997</v>
      </c>
      <c r="AA66" s="450"/>
      <c r="AB66" s="478"/>
      <c r="AC66" s="474"/>
      <c r="AD66" s="229"/>
      <c r="AE66" s="135"/>
      <c r="AF66" s="136"/>
      <c r="AG66" s="135">
        <f t="shared" si="96"/>
        <v>130</v>
      </c>
      <c r="AH66" s="136">
        <f t="shared" si="97"/>
        <v>73.046999999999997</v>
      </c>
      <c r="AI66" s="229"/>
    </row>
    <row r="67" spans="1:35" s="363" customFormat="1" ht="15.75" x14ac:dyDescent="0.2">
      <c r="A67" s="229"/>
      <c r="B67" s="229"/>
      <c r="C67" s="229" t="s">
        <v>35</v>
      </c>
      <c r="D67" s="229" t="s">
        <v>22</v>
      </c>
      <c r="E67" s="474">
        <v>110</v>
      </c>
      <c r="F67" s="470" t="s">
        <v>76</v>
      </c>
      <c r="G67" s="229" t="s">
        <v>41</v>
      </c>
      <c r="H67" s="229" t="s">
        <v>58</v>
      </c>
      <c r="I67" s="229" t="s">
        <v>23</v>
      </c>
      <c r="J67" s="482">
        <v>30803</v>
      </c>
      <c r="K67" s="229" t="s">
        <v>40</v>
      </c>
      <c r="L67" s="229">
        <v>105.7</v>
      </c>
      <c r="M67" s="229">
        <v>0.54259999999999997</v>
      </c>
      <c r="N67" s="450"/>
      <c r="O67" s="433"/>
      <c r="P67" s="484"/>
      <c r="Q67" s="135"/>
      <c r="R67" s="136"/>
      <c r="S67" s="478">
        <v>150</v>
      </c>
      <c r="T67" s="450" t="s">
        <v>206</v>
      </c>
      <c r="U67" s="450" t="s">
        <v>206</v>
      </c>
      <c r="V67" s="229"/>
      <c r="W67" s="296">
        <f t="shared" si="90"/>
        <v>150</v>
      </c>
      <c r="X67" s="468">
        <f t="shared" si="91"/>
        <v>81.39</v>
      </c>
      <c r="Y67" s="296">
        <f t="shared" si="92"/>
        <v>150</v>
      </c>
      <c r="Z67" s="468">
        <f t="shared" si="93"/>
        <v>81.39</v>
      </c>
      <c r="AA67" s="450"/>
      <c r="AB67" s="478"/>
      <c r="AC67" s="474"/>
      <c r="AD67" s="229"/>
      <c r="AE67" s="135"/>
      <c r="AF67" s="136"/>
      <c r="AG67" s="135">
        <f t="shared" ref="AG67" si="98">Y67+AE67</f>
        <v>150</v>
      </c>
      <c r="AH67" s="136">
        <f t="shared" ref="AH67" si="99">M67*AG67</f>
        <v>81.39</v>
      </c>
      <c r="AI67" s="229"/>
    </row>
    <row r="68" spans="1:35" s="363" customFormat="1" ht="15.75" x14ac:dyDescent="0.2">
      <c r="A68" s="229"/>
      <c r="B68" s="229"/>
      <c r="C68" s="229" t="s">
        <v>35</v>
      </c>
      <c r="D68" s="229" t="s">
        <v>22</v>
      </c>
      <c r="E68" s="474">
        <v>100</v>
      </c>
      <c r="F68" s="470" t="s">
        <v>102</v>
      </c>
      <c r="G68" s="229" t="s">
        <v>65</v>
      </c>
      <c r="H68" s="229" t="s">
        <v>58</v>
      </c>
      <c r="I68" s="229" t="s">
        <v>23</v>
      </c>
      <c r="J68" s="483">
        <v>31974</v>
      </c>
      <c r="K68" s="229" t="s">
        <v>40</v>
      </c>
      <c r="L68" s="229">
        <v>104.7</v>
      </c>
      <c r="M68" s="136">
        <v>0.58430000000000004</v>
      </c>
      <c r="N68" s="450"/>
      <c r="O68" s="433"/>
      <c r="P68" s="484"/>
      <c r="Q68" s="135"/>
      <c r="R68" s="136"/>
      <c r="S68" s="478">
        <v>90</v>
      </c>
      <c r="T68" s="450" t="s">
        <v>206</v>
      </c>
      <c r="U68" s="450">
        <v>100</v>
      </c>
      <c r="V68" s="229"/>
      <c r="W68" s="296">
        <f t="shared" si="90"/>
        <v>100</v>
      </c>
      <c r="X68" s="468">
        <f t="shared" si="91"/>
        <v>58.430000000000007</v>
      </c>
      <c r="Y68" s="296">
        <f t="shared" si="92"/>
        <v>100</v>
      </c>
      <c r="Z68" s="468">
        <f t="shared" si="93"/>
        <v>58.430000000000007</v>
      </c>
      <c r="AA68" s="450"/>
      <c r="AB68" s="478"/>
      <c r="AC68" s="474"/>
      <c r="AD68" s="229"/>
      <c r="AE68" s="135"/>
      <c r="AF68" s="136"/>
      <c r="AG68" s="135">
        <f t="shared" ref="AG68" si="100">Y68+AE68</f>
        <v>100</v>
      </c>
      <c r="AH68" s="136">
        <f t="shared" ref="AH68" si="101">M68*AG68</f>
        <v>58.430000000000007</v>
      </c>
      <c r="AI68" s="229"/>
    </row>
    <row r="69" spans="1:35" s="173" customFormat="1" ht="15.75" x14ac:dyDescent="0.2">
      <c r="A69" s="163"/>
      <c r="B69" s="163"/>
      <c r="C69" s="163" t="s">
        <v>35</v>
      </c>
      <c r="D69" s="163" t="s">
        <v>22</v>
      </c>
      <c r="E69" s="218">
        <v>100</v>
      </c>
      <c r="F69" s="161" t="s">
        <v>135</v>
      </c>
      <c r="G69" s="163" t="s">
        <v>136</v>
      </c>
      <c r="H69" s="163" t="s">
        <v>58</v>
      </c>
      <c r="I69" s="163" t="s">
        <v>23</v>
      </c>
      <c r="J69" s="356">
        <v>28606</v>
      </c>
      <c r="K69" s="278" t="s">
        <v>57</v>
      </c>
      <c r="L69" s="163">
        <v>106.9</v>
      </c>
      <c r="M69" s="171">
        <v>5504</v>
      </c>
      <c r="N69" s="219"/>
      <c r="O69" s="220"/>
      <c r="P69" s="221"/>
      <c r="Q69" s="222"/>
      <c r="R69" s="223"/>
      <c r="S69" s="445">
        <v>150</v>
      </c>
      <c r="T69" s="428">
        <v>162.5</v>
      </c>
      <c r="U69" s="453" t="s">
        <v>206</v>
      </c>
      <c r="V69" s="163"/>
      <c r="W69" s="298">
        <f t="shared" si="90"/>
        <v>162.5</v>
      </c>
      <c r="X69" s="169">
        <f t="shared" si="91"/>
        <v>894400</v>
      </c>
      <c r="Y69" s="298">
        <f t="shared" si="92"/>
        <v>162.5</v>
      </c>
      <c r="Z69" s="169">
        <f t="shared" si="93"/>
        <v>894400</v>
      </c>
      <c r="AA69" s="162"/>
      <c r="AB69" s="307"/>
      <c r="AC69" s="306"/>
      <c r="AD69" s="305"/>
      <c r="AE69" s="222"/>
      <c r="AF69" s="223"/>
      <c r="AG69" s="168">
        <f t="shared" ref="AG69" si="102">Y69+AE69</f>
        <v>162.5</v>
      </c>
      <c r="AH69" s="171">
        <f t="shared" ref="AH69" si="103">M69*AG69</f>
        <v>894400</v>
      </c>
      <c r="AI69" s="163"/>
    </row>
    <row r="70" spans="1:35" s="336" customFormat="1" ht="15.75" x14ac:dyDescent="0.2">
      <c r="A70" s="325"/>
      <c r="B70" s="326"/>
      <c r="C70" s="326"/>
      <c r="D70" s="326"/>
      <c r="E70" s="327"/>
      <c r="F70" s="338" t="s">
        <v>50</v>
      </c>
      <c r="G70" s="312" t="s">
        <v>78</v>
      </c>
      <c r="H70" s="326"/>
      <c r="I70" s="326"/>
      <c r="J70" s="328"/>
      <c r="K70" s="326"/>
      <c r="L70" s="326"/>
      <c r="M70" s="329"/>
      <c r="N70" s="330"/>
      <c r="O70" s="331"/>
      <c r="P70" s="332"/>
      <c r="Q70" s="333"/>
      <c r="R70" s="329"/>
      <c r="S70" s="334"/>
      <c r="T70" s="330"/>
      <c r="U70" s="330"/>
      <c r="V70" s="326"/>
      <c r="W70" s="333"/>
      <c r="X70" s="335"/>
      <c r="Y70" s="261"/>
      <c r="Z70" s="335"/>
      <c r="AA70" s="330"/>
      <c r="AB70" s="334"/>
      <c r="AC70" s="327"/>
      <c r="AD70" s="326"/>
      <c r="AE70" s="333"/>
      <c r="AF70" s="329"/>
      <c r="AG70" s="333"/>
      <c r="AH70" s="329"/>
      <c r="AI70" s="326"/>
    </row>
    <row r="71" spans="1:35" s="173" customFormat="1" ht="15.75" x14ac:dyDescent="0.2">
      <c r="A71" s="160"/>
      <c r="B71" s="160"/>
      <c r="C71" s="160" t="s">
        <v>35</v>
      </c>
      <c r="D71" s="160" t="s">
        <v>78</v>
      </c>
      <c r="E71" s="277">
        <v>56</v>
      </c>
      <c r="F71" s="403" t="s">
        <v>132</v>
      </c>
      <c r="G71" s="278" t="s">
        <v>65</v>
      </c>
      <c r="H71" s="163" t="s">
        <v>58</v>
      </c>
      <c r="I71" s="163" t="s">
        <v>23</v>
      </c>
      <c r="J71" s="235">
        <v>35045</v>
      </c>
      <c r="K71" s="163" t="s">
        <v>40</v>
      </c>
      <c r="L71" s="160">
        <v>55.7</v>
      </c>
      <c r="M71" s="169">
        <v>0.88</v>
      </c>
      <c r="N71" s="357"/>
      <c r="O71" s="358"/>
      <c r="P71" s="288"/>
      <c r="Q71" s="298"/>
      <c r="R71" s="169"/>
      <c r="S71" s="442">
        <v>40</v>
      </c>
      <c r="T71" s="447">
        <v>45</v>
      </c>
      <c r="U71" s="452" t="s">
        <v>206</v>
      </c>
      <c r="V71" s="160"/>
      <c r="W71" s="153">
        <f t="shared" si="90"/>
        <v>45</v>
      </c>
      <c r="X71" s="154">
        <f t="shared" ref="X71:X72" si="104">W71*M71</f>
        <v>39.6</v>
      </c>
      <c r="Y71" s="153">
        <f t="shared" ref="Y71:Y72" si="105">Q71+W71</f>
        <v>45</v>
      </c>
      <c r="Z71" s="154">
        <f t="shared" ref="Z71:Z72" si="106">Y71*M71</f>
        <v>39.6</v>
      </c>
      <c r="AA71" s="357"/>
      <c r="AB71" s="359"/>
      <c r="AC71" s="277"/>
      <c r="AD71" s="160"/>
      <c r="AE71" s="298"/>
      <c r="AF71" s="169"/>
      <c r="AG71" s="298"/>
      <c r="AH71" s="169"/>
      <c r="AI71" s="160"/>
    </row>
    <row r="72" spans="1:35" s="173" customFormat="1" ht="15.75" x14ac:dyDescent="0.2">
      <c r="A72" s="160"/>
      <c r="B72" s="160"/>
      <c r="C72" s="160" t="s">
        <v>35</v>
      </c>
      <c r="D72" s="160" t="s">
        <v>78</v>
      </c>
      <c r="E72" s="379">
        <v>125</v>
      </c>
      <c r="F72" s="402" t="s">
        <v>121</v>
      </c>
      <c r="G72" s="379" t="s">
        <v>65</v>
      </c>
      <c r="H72" s="380" t="s">
        <v>58</v>
      </c>
      <c r="I72" s="379" t="s">
        <v>23</v>
      </c>
      <c r="J72" s="381">
        <v>19043</v>
      </c>
      <c r="K72" s="380" t="s">
        <v>90</v>
      </c>
      <c r="L72" s="160">
        <v>120.3</v>
      </c>
      <c r="M72" s="169">
        <v>1.1662999999999999</v>
      </c>
      <c r="N72" s="357"/>
      <c r="O72" s="358"/>
      <c r="P72" s="288"/>
      <c r="Q72" s="298"/>
      <c r="R72" s="169"/>
      <c r="S72" s="359"/>
      <c r="T72" s="357"/>
      <c r="U72" s="357"/>
      <c r="V72" s="160"/>
      <c r="W72" s="153">
        <f t="shared" ref="W72" si="107">MAX(S72:U72)</f>
        <v>0</v>
      </c>
      <c r="X72" s="154">
        <f t="shared" si="104"/>
        <v>0</v>
      </c>
      <c r="Y72" s="153">
        <f t="shared" si="105"/>
        <v>0</v>
      </c>
      <c r="Z72" s="154">
        <f t="shared" si="106"/>
        <v>0</v>
      </c>
      <c r="AA72" s="357"/>
      <c r="AB72" s="359"/>
      <c r="AC72" s="277"/>
      <c r="AD72" s="160"/>
      <c r="AE72" s="298"/>
      <c r="AF72" s="169"/>
      <c r="AG72" s="298"/>
      <c r="AH72" s="169"/>
      <c r="AI72" s="160"/>
    </row>
    <row r="73" spans="1:35" s="148" customFormat="1" ht="15.75" x14ac:dyDescent="0.2">
      <c r="C73" s="148" t="s">
        <v>35</v>
      </c>
      <c r="D73" s="148" t="s">
        <v>78</v>
      </c>
      <c r="E73" s="208">
        <v>52</v>
      </c>
      <c r="F73" s="146" t="s">
        <v>198</v>
      </c>
      <c r="G73" s="246" t="s">
        <v>65</v>
      </c>
      <c r="H73" s="148" t="s">
        <v>58</v>
      </c>
      <c r="I73" s="148" t="s">
        <v>23</v>
      </c>
      <c r="J73" s="362">
        <v>35577</v>
      </c>
      <c r="K73" s="148" t="s">
        <v>40</v>
      </c>
      <c r="L73" s="148">
        <v>49.2</v>
      </c>
      <c r="M73" s="154">
        <v>1.0161</v>
      </c>
      <c r="N73" s="147"/>
      <c r="O73" s="215"/>
      <c r="P73" s="230"/>
      <c r="Q73" s="153"/>
      <c r="R73" s="154"/>
      <c r="S73" s="440">
        <v>25</v>
      </c>
      <c r="T73" s="427">
        <v>30</v>
      </c>
      <c r="U73" s="427">
        <v>32.5</v>
      </c>
      <c r="W73" s="153">
        <f t="shared" si="90"/>
        <v>32.5</v>
      </c>
      <c r="X73" s="154">
        <f t="shared" ref="X73" si="108">W73*M73</f>
        <v>33.023249999999997</v>
      </c>
      <c r="Y73" s="153">
        <f t="shared" ref="Y73" si="109">Q73+W73</f>
        <v>32.5</v>
      </c>
      <c r="Z73" s="154">
        <f t="shared" ref="Z73" si="110">Y73*M73</f>
        <v>33.023249999999997</v>
      </c>
      <c r="AA73" s="147"/>
      <c r="AB73" s="214"/>
      <c r="AC73" s="208"/>
      <c r="AE73" s="153"/>
      <c r="AF73" s="154"/>
      <c r="AG73" s="153"/>
      <c r="AH73" s="154"/>
    </row>
    <row r="74" spans="1:35" s="320" customFormat="1" ht="15.75" x14ac:dyDescent="0.25">
      <c r="A74" s="310"/>
      <c r="B74" s="311"/>
      <c r="C74" s="311"/>
      <c r="D74" s="311"/>
      <c r="E74" s="314"/>
      <c r="F74" s="338" t="s">
        <v>85</v>
      </c>
      <c r="G74" s="311"/>
      <c r="H74" s="311"/>
      <c r="I74" s="311"/>
      <c r="J74" s="337"/>
      <c r="K74" s="311"/>
      <c r="L74" s="311"/>
      <c r="M74" s="315"/>
      <c r="N74" s="316"/>
      <c r="O74" s="318"/>
      <c r="P74" s="317"/>
      <c r="Q74" s="312"/>
      <c r="R74" s="315"/>
      <c r="S74" s="319"/>
      <c r="T74" s="316"/>
      <c r="U74" s="316"/>
      <c r="V74" s="311"/>
      <c r="W74" s="312"/>
      <c r="X74" s="315"/>
      <c r="Y74" s="312"/>
      <c r="Z74" s="315"/>
      <c r="AA74" s="316"/>
      <c r="AB74" s="319"/>
      <c r="AC74" s="314"/>
      <c r="AD74" s="311"/>
      <c r="AE74" s="312"/>
      <c r="AF74" s="315"/>
      <c r="AG74" s="312"/>
      <c r="AH74" s="315"/>
      <c r="AI74" s="311"/>
    </row>
    <row r="75" spans="1:35" s="173" customFormat="1" ht="15.75" x14ac:dyDescent="0.2">
      <c r="A75" s="145"/>
      <c r="B75" s="145"/>
      <c r="C75" s="145" t="s">
        <v>35</v>
      </c>
      <c r="D75" s="145" t="s">
        <v>22</v>
      </c>
      <c r="E75" s="197">
        <v>75</v>
      </c>
      <c r="F75" s="284" t="s">
        <v>71</v>
      </c>
      <c r="G75" s="145" t="s">
        <v>72</v>
      </c>
      <c r="H75" s="145" t="s">
        <v>58</v>
      </c>
      <c r="I75" s="145" t="s">
        <v>23</v>
      </c>
      <c r="J75" s="285">
        <v>34549</v>
      </c>
      <c r="K75" s="145" t="s">
        <v>40</v>
      </c>
      <c r="L75" s="145">
        <v>74.349999999999994</v>
      </c>
      <c r="M75" s="198">
        <v>0.6694</v>
      </c>
      <c r="N75" s="293">
        <v>55</v>
      </c>
      <c r="O75" s="294"/>
      <c r="P75" s="295"/>
      <c r="Q75" s="296">
        <v>55</v>
      </c>
      <c r="R75" s="297">
        <f>N75*Q75/L75</f>
        <v>40.685944855413588</v>
      </c>
      <c r="S75" s="237"/>
      <c r="T75" s="199"/>
      <c r="U75" s="199"/>
      <c r="V75" s="239"/>
      <c r="W75" s="202"/>
      <c r="X75" s="203"/>
      <c r="Y75" s="202"/>
      <c r="Z75" s="203"/>
      <c r="AA75" s="199"/>
      <c r="AB75" s="237"/>
      <c r="AC75" s="238"/>
      <c r="AD75" s="239"/>
      <c r="AE75" s="202"/>
      <c r="AF75" s="203"/>
      <c r="AG75" s="207">
        <f t="shared" ref="AG75" si="111">Y75+AE75</f>
        <v>0</v>
      </c>
      <c r="AH75" s="198">
        <f t="shared" ref="AH75" si="112">M75*AG75</f>
        <v>0</v>
      </c>
      <c r="AI75" s="145"/>
    </row>
    <row r="76" spans="1:35" s="173" customFormat="1" ht="15.75" x14ac:dyDescent="0.2">
      <c r="A76" s="148"/>
      <c r="B76" s="148"/>
      <c r="C76" s="148" t="s">
        <v>35</v>
      </c>
      <c r="D76" s="148" t="s">
        <v>22</v>
      </c>
      <c r="E76" s="208">
        <v>75</v>
      </c>
      <c r="F76" s="404" t="s">
        <v>113</v>
      </c>
      <c r="G76" s="148" t="s">
        <v>65</v>
      </c>
      <c r="H76" s="148" t="s">
        <v>58</v>
      </c>
      <c r="I76" s="148" t="s">
        <v>23</v>
      </c>
      <c r="J76" s="253">
        <v>31109</v>
      </c>
      <c r="K76" s="148" t="s">
        <v>40</v>
      </c>
      <c r="L76" s="148">
        <v>74.900000000000006</v>
      </c>
      <c r="M76" s="154">
        <v>0.66020000000000001</v>
      </c>
      <c r="N76" s="267">
        <v>100</v>
      </c>
      <c r="O76" s="268"/>
      <c r="P76" s="269"/>
      <c r="Q76" s="135">
        <v>17</v>
      </c>
      <c r="R76" s="270">
        <f t="shared" ref="R76:R79" si="113">N76*Q76/L76</f>
        <v>22.696929238985312</v>
      </c>
      <c r="S76" s="231"/>
      <c r="T76" s="209"/>
      <c r="U76" s="209"/>
      <c r="V76" s="233"/>
      <c r="W76" s="212"/>
      <c r="X76" s="213"/>
      <c r="Y76" s="212"/>
      <c r="Z76" s="213"/>
      <c r="AA76" s="209"/>
      <c r="AB76" s="231"/>
      <c r="AC76" s="232"/>
      <c r="AD76" s="233"/>
      <c r="AE76" s="212"/>
      <c r="AF76" s="213"/>
      <c r="AG76" s="153">
        <f t="shared" ref="AG76:AG79" si="114">Y76+AE76</f>
        <v>0</v>
      </c>
      <c r="AH76" s="154">
        <f t="shared" ref="AH76:AH79" si="115">M76*AG76</f>
        <v>0</v>
      </c>
      <c r="AI76" s="148"/>
    </row>
    <row r="77" spans="1:35" s="266" customFormat="1" ht="15.75" x14ac:dyDescent="0.2">
      <c r="A77" s="263"/>
      <c r="B77" s="263"/>
      <c r="C77" s="148" t="s">
        <v>35</v>
      </c>
      <c r="D77" s="148" t="s">
        <v>22</v>
      </c>
      <c r="E77" s="208">
        <v>90</v>
      </c>
      <c r="F77" s="146" t="s">
        <v>69</v>
      </c>
      <c r="G77" s="148" t="s">
        <v>62</v>
      </c>
      <c r="H77" s="148" t="s">
        <v>58</v>
      </c>
      <c r="I77" s="148" t="s">
        <v>60</v>
      </c>
      <c r="J77" s="254">
        <v>20313</v>
      </c>
      <c r="K77" s="148" t="s">
        <v>70</v>
      </c>
      <c r="L77" s="148">
        <v>89.2</v>
      </c>
      <c r="M77" s="171">
        <v>1.2487999999999999</v>
      </c>
      <c r="N77" s="264">
        <v>55</v>
      </c>
      <c r="O77" s="265"/>
      <c r="P77" s="265"/>
      <c r="Q77" s="261">
        <v>48</v>
      </c>
      <c r="R77" s="262">
        <f t="shared" si="113"/>
        <v>29.59641255605381</v>
      </c>
      <c r="S77" s="241"/>
      <c r="T77" s="240"/>
      <c r="U77" s="240"/>
      <c r="V77" s="243"/>
      <c r="W77" s="244"/>
      <c r="X77" s="245"/>
      <c r="Y77" s="244"/>
      <c r="Z77" s="245"/>
      <c r="AA77" s="240"/>
      <c r="AB77" s="242"/>
      <c r="AC77" s="241"/>
      <c r="AD77" s="243"/>
      <c r="AE77" s="244"/>
      <c r="AF77" s="245"/>
      <c r="AG77" s="190">
        <f>Y77+AE77</f>
        <v>0</v>
      </c>
      <c r="AH77" s="186">
        <f>M77*AG77</f>
        <v>0</v>
      </c>
      <c r="AI77" s="263"/>
    </row>
    <row r="78" spans="1:35" s="173" customFormat="1" ht="15.75" x14ac:dyDescent="0.2">
      <c r="A78" s="148"/>
      <c r="B78" s="148"/>
      <c r="C78" s="148" t="s">
        <v>35</v>
      </c>
      <c r="D78" s="148" t="s">
        <v>22</v>
      </c>
      <c r="E78" s="208">
        <v>82.2</v>
      </c>
      <c r="F78" s="404" t="s">
        <v>73</v>
      </c>
      <c r="G78" s="148" t="s">
        <v>65</v>
      </c>
      <c r="H78" s="148" t="s">
        <v>58</v>
      </c>
      <c r="I78" s="148" t="s">
        <v>23</v>
      </c>
      <c r="J78" s="253">
        <v>24913</v>
      </c>
      <c r="K78" s="246" t="s">
        <v>61</v>
      </c>
      <c r="L78" s="148">
        <v>82.5</v>
      </c>
      <c r="M78" s="154">
        <v>0.82369999999999999</v>
      </c>
      <c r="N78" s="267">
        <v>55</v>
      </c>
      <c r="O78" s="268"/>
      <c r="P78" s="269"/>
      <c r="Q78" s="135">
        <v>69</v>
      </c>
      <c r="R78" s="270">
        <f>N78*Q78/L78</f>
        <v>46</v>
      </c>
      <c r="S78" s="231"/>
      <c r="T78" s="209"/>
      <c r="U78" s="209"/>
      <c r="V78" s="233"/>
      <c r="W78" s="212"/>
      <c r="X78" s="213"/>
      <c r="Y78" s="212"/>
      <c r="Z78" s="213"/>
      <c r="AA78" s="209"/>
      <c r="AB78" s="231"/>
      <c r="AC78" s="232"/>
      <c r="AD78" s="233"/>
      <c r="AE78" s="212"/>
      <c r="AF78" s="213"/>
      <c r="AG78" s="153">
        <f t="shared" si="114"/>
        <v>0</v>
      </c>
      <c r="AH78" s="154">
        <f t="shared" si="115"/>
        <v>0</v>
      </c>
      <c r="AI78" s="148"/>
    </row>
    <row r="79" spans="1:35" s="173" customFormat="1" ht="15.75" x14ac:dyDescent="0.2">
      <c r="A79" s="148"/>
      <c r="B79" s="148"/>
      <c r="C79" s="148" t="s">
        <v>35</v>
      </c>
      <c r="D79" s="148" t="s">
        <v>22</v>
      </c>
      <c r="E79" s="208">
        <v>90</v>
      </c>
      <c r="F79" s="404" t="s">
        <v>112</v>
      </c>
      <c r="G79" s="217" t="s">
        <v>64</v>
      </c>
      <c r="H79" s="148" t="s">
        <v>58</v>
      </c>
      <c r="I79" s="148" t="s">
        <v>23</v>
      </c>
      <c r="J79" s="253">
        <v>33992</v>
      </c>
      <c r="K79" s="148" t="s">
        <v>40</v>
      </c>
      <c r="L79" s="148">
        <v>89.7</v>
      </c>
      <c r="M79" s="154">
        <v>0.58650000000000002</v>
      </c>
      <c r="N79" s="267">
        <v>55</v>
      </c>
      <c r="O79" s="268"/>
      <c r="P79" s="269"/>
      <c r="Q79" s="135">
        <v>54</v>
      </c>
      <c r="R79" s="270">
        <f t="shared" si="113"/>
        <v>33.110367892976591</v>
      </c>
      <c r="S79" s="231"/>
      <c r="T79" s="209"/>
      <c r="U79" s="209"/>
      <c r="V79" s="233"/>
      <c r="W79" s="212"/>
      <c r="X79" s="213"/>
      <c r="Y79" s="212"/>
      <c r="Z79" s="213"/>
      <c r="AA79" s="209"/>
      <c r="AB79" s="231"/>
      <c r="AC79" s="232"/>
      <c r="AD79" s="233"/>
      <c r="AE79" s="212"/>
      <c r="AF79" s="213"/>
      <c r="AG79" s="153">
        <f t="shared" si="114"/>
        <v>0</v>
      </c>
      <c r="AH79" s="154">
        <f t="shared" si="115"/>
        <v>0</v>
      </c>
      <c r="AI79" s="148"/>
    </row>
    <row r="80" spans="1:35" s="121" customFormat="1" ht="15.75" x14ac:dyDescent="0.2">
      <c r="A80" s="179"/>
      <c r="B80" s="179"/>
      <c r="C80" s="179" t="s">
        <v>35</v>
      </c>
      <c r="D80" s="179" t="s">
        <v>22</v>
      </c>
      <c r="E80" s="194">
        <v>100</v>
      </c>
      <c r="F80" s="405" t="s">
        <v>159</v>
      </c>
      <c r="G80" s="271" t="s">
        <v>66</v>
      </c>
      <c r="H80" s="179" t="s">
        <v>58</v>
      </c>
      <c r="I80" s="179" t="s">
        <v>23</v>
      </c>
      <c r="J80" s="272">
        <v>28400</v>
      </c>
      <c r="K80" s="179" t="s">
        <v>57</v>
      </c>
      <c r="L80" s="179"/>
      <c r="M80" s="181"/>
      <c r="N80" s="273"/>
      <c r="O80" s="274"/>
      <c r="P80" s="275"/>
      <c r="Q80" s="259"/>
      <c r="R80" s="276"/>
      <c r="S80" s="256"/>
      <c r="T80" s="252"/>
      <c r="U80" s="252"/>
      <c r="V80" s="258"/>
      <c r="W80" s="222"/>
      <c r="X80" s="255"/>
      <c r="Y80" s="308"/>
      <c r="Z80" s="255"/>
      <c r="AA80" s="252"/>
      <c r="AB80" s="256"/>
      <c r="AC80" s="257"/>
      <c r="AD80" s="258"/>
      <c r="AE80" s="308"/>
      <c r="AF80" s="309"/>
      <c r="AG80" s="260"/>
      <c r="AH80" s="180"/>
      <c r="AI80" s="179"/>
    </row>
    <row r="81" spans="1:97" s="320" customFormat="1" ht="15.75" x14ac:dyDescent="0.2">
      <c r="A81" s="310"/>
      <c r="B81" s="311"/>
      <c r="C81" s="311"/>
      <c r="D81" s="311"/>
      <c r="E81" s="311"/>
      <c r="F81" s="338" t="s">
        <v>51</v>
      </c>
      <c r="G81" s="312"/>
      <c r="H81" s="311"/>
      <c r="I81" s="311"/>
      <c r="J81" s="313"/>
      <c r="K81" s="311"/>
      <c r="L81" s="314"/>
      <c r="M81" s="315"/>
      <c r="N81" s="316"/>
      <c r="O81" s="318"/>
      <c r="P81" s="318"/>
      <c r="Q81" s="312"/>
      <c r="R81" s="315"/>
      <c r="S81" s="319"/>
      <c r="T81" s="316"/>
      <c r="U81" s="316"/>
      <c r="V81" s="311"/>
      <c r="W81" s="312"/>
      <c r="X81" s="315"/>
      <c r="Y81" s="312"/>
      <c r="Z81" s="315"/>
      <c r="AA81" s="316"/>
      <c r="AB81" s="314"/>
      <c r="AC81" s="319"/>
      <c r="AD81" s="311"/>
      <c r="AE81" s="312"/>
      <c r="AF81" s="315"/>
      <c r="AG81" s="312"/>
      <c r="AH81" s="315"/>
      <c r="AI81" s="311"/>
    </row>
    <row r="82" spans="1:97" s="173" customFormat="1" ht="15.75" x14ac:dyDescent="0.25">
      <c r="A82" s="160"/>
      <c r="B82" s="160"/>
      <c r="C82" s="156" t="s">
        <v>35</v>
      </c>
      <c r="D82" s="156" t="s">
        <v>22</v>
      </c>
      <c r="E82" s="156">
        <v>82</v>
      </c>
      <c r="F82" s="406" t="s">
        <v>158</v>
      </c>
      <c r="G82" s="156" t="s">
        <v>65</v>
      </c>
      <c r="H82" s="156" t="s">
        <v>58</v>
      </c>
      <c r="I82" s="156" t="s">
        <v>23</v>
      </c>
      <c r="J82" s="193">
        <v>35303</v>
      </c>
      <c r="K82" s="175" t="s">
        <v>40</v>
      </c>
      <c r="L82" s="197"/>
      <c r="M82" s="198"/>
      <c r="N82" s="200"/>
      <c r="O82" s="299"/>
      <c r="P82" s="300"/>
      <c r="Q82" s="301"/>
      <c r="R82" s="302"/>
      <c r="S82" s="303"/>
      <c r="T82" s="199"/>
      <c r="U82" s="199"/>
      <c r="V82" s="239"/>
      <c r="W82" s="202"/>
      <c r="X82" s="203"/>
      <c r="Y82" s="202"/>
      <c r="Z82" s="203"/>
      <c r="AA82" s="304"/>
      <c r="AB82" s="238"/>
      <c r="AC82" s="237"/>
      <c r="AD82" s="239"/>
      <c r="AE82" s="207">
        <f t="shared" si="15"/>
        <v>0</v>
      </c>
      <c r="AF82" s="198">
        <f t="shared" si="16"/>
        <v>0</v>
      </c>
      <c r="AG82" s="207">
        <f t="shared" si="30"/>
        <v>0</v>
      </c>
      <c r="AH82" s="198">
        <f t="shared" si="31"/>
        <v>0</v>
      </c>
      <c r="AI82" s="145"/>
    </row>
    <row r="83" spans="1:97" s="173" customFormat="1" ht="15.75" x14ac:dyDescent="0.25">
      <c r="A83" s="160"/>
      <c r="B83" s="160"/>
      <c r="C83" s="145" t="s">
        <v>35</v>
      </c>
      <c r="D83" s="145" t="s">
        <v>22</v>
      </c>
      <c r="E83" s="145">
        <v>60</v>
      </c>
      <c r="F83" s="284" t="s">
        <v>187</v>
      </c>
      <c r="G83" s="145" t="s">
        <v>65</v>
      </c>
      <c r="H83" s="145" t="s">
        <v>58</v>
      </c>
      <c r="I83" s="145" t="s">
        <v>23</v>
      </c>
      <c r="J83" s="235">
        <v>38636</v>
      </c>
      <c r="K83" s="148" t="s">
        <v>81</v>
      </c>
      <c r="L83" s="208">
        <v>0.59350000000000003</v>
      </c>
      <c r="M83" s="154">
        <v>0.92810000000000004</v>
      </c>
      <c r="N83" s="210"/>
      <c r="O83" s="233"/>
      <c r="P83" s="209"/>
      <c r="Q83" s="212"/>
      <c r="R83" s="213"/>
      <c r="S83" s="232"/>
      <c r="T83" s="199"/>
      <c r="U83" s="199"/>
      <c r="V83" s="239"/>
      <c r="W83" s="202"/>
      <c r="X83" s="203"/>
      <c r="Y83" s="202"/>
      <c r="Z83" s="203"/>
      <c r="AA83" s="466">
        <v>0</v>
      </c>
      <c r="AB83" s="197">
        <v>115</v>
      </c>
      <c r="AC83" s="204">
        <v>125</v>
      </c>
      <c r="AD83" s="145"/>
      <c r="AE83" s="207">
        <f t="shared" ref="AE83:AE86" si="116">MAX(AA83:AC83)</f>
        <v>125</v>
      </c>
      <c r="AF83" s="198">
        <f t="shared" ref="AF83:AF86" si="117">AE83*M83</f>
        <v>116.0125</v>
      </c>
      <c r="AG83" s="207">
        <f t="shared" ref="AG83:AG86" si="118">Y83+AE83</f>
        <v>125</v>
      </c>
      <c r="AH83" s="198">
        <f t="shared" ref="AH83:AH86" si="119">M83*AG83</f>
        <v>116.0125</v>
      </c>
      <c r="AI83" s="145"/>
    </row>
    <row r="84" spans="1:97" s="173" customFormat="1" ht="15.75" x14ac:dyDescent="0.25">
      <c r="A84" s="160"/>
      <c r="B84" s="160"/>
      <c r="C84" s="148" t="s">
        <v>35</v>
      </c>
      <c r="D84" s="148" t="s">
        <v>22</v>
      </c>
      <c r="E84" s="148">
        <v>67.5</v>
      </c>
      <c r="F84" s="284" t="s">
        <v>181</v>
      </c>
      <c r="G84" s="145" t="s">
        <v>64</v>
      </c>
      <c r="H84" s="145" t="s">
        <v>58</v>
      </c>
      <c r="I84" s="145" t="s">
        <v>23</v>
      </c>
      <c r="J84" s="235">
        <v>32655</v>
      </c>
      <c r="K84" s="246" t="s">
        <v>40</v>
      </c>
      <c r="L84" s="277">
        <v>64.2</v>
      </c>
      <c r="M84" s="169">
        <v>0.76019999999999999</v>
      </c>
      <c r="N84" s="210"/>
      <c r="O84" s="233"/>
      <c r="P84" s="209"/>
      <c r="Q84" s="212"/>
      <c r="R84" s="213"/>
      <c r="S84" s="232"/>
      <c r="T84" s="199"/>
      <c r="U84" s="199"/>
      <c r="V84" s="239"/>
      <c r="W84" s="202"/>
      <c r="X84" s="203"/>
      <c r="Y84" s="202"/>
      <c r="Z84" s="203"/>
      <c r="AA84" s="466">
        <v>140</v>
      </c>
      <c r="AB84" s="197">
        <v>150</v>
      </c>
      <c r="AC84" s="204">
        <v>167.5</v>
      </c>
      <c r="AD84" s="145"/>
      <c r="AE84" s="207">
        <f t="shared" si="116"/>
        <v>167.5</v>
      </c>
      <c r="AF84" s="198">
        <f t="shared" si="117"/>
        <v>127.3335</v>
      </c>
      <c r="AG84" s="207">
        <f t="shared" si="118"/>
        <v>167.5</v>
      </c>
      <c r="AH84" s="198">
        <f t="shared" si="119"/>
        <v>127.3335</v>
      </c>
      <c r="AI84" s="145"/>
    </row>
    <row r="85" spans="1:97" s="173" customFormat="1" ht="15.75" x14ac:dyDescent="0.25">
      <c r="A85" s="163"/>
      <c r="B85" s="163"/>
      <c r="C85" s="148" t="s">
        <v>35</v>
      </c>
      <c r="D85" s="148" t="s">
        <v>22</v>
      </c>
      <c r="E85" s="148">
        <v>67.5</v>
      </c>
      <c r="F85" s="146" t="s">
        <v>173</v>
      </c>
      <c r="G85" s="148" t="s">
        <v>174</v>
      </c>
      <c r="H85" s="148" t="s">
        <v>58</v>
      </c>
      <c r="I85" s="148" t="s">
        <v>23</v>
      </c>
      <c r="J85" s="235">
        <v>30835</v>
      </c>
      <c r="K85" s="246" t="s">
        <v>40</v>
      </c>
      <c r="L85" s="218">
        <v>66.900000000000006</v>
      </c>
      <c r="M85" s="171">
        <v>0.73170000000000002</v>
      </c>
      <c r="N85" s="220"/>
      <c r="O85" s="305"/>
      <c r="P85" s="219"/>
      <c r="Q85" s="212"/>
      <c r="R85" s="213"/>
      <c r="S85" s="306"/>
      <c r="T85" s="209"/>
      <c r="U85" s="209"/>
      <c r="V85" s="233"/>
      <c r="W85" s="212"/>
      <c r="X85" s="213"/>
      <c r="Y85" s="212"/>
      <c r="Z85" s="213"/>
      <c r="AA85" s="465">
        <v>155</v>
      </c>
      <c r="AB85" s="208">
        <v>167.5</v>
      </c>
      <c r="AC85" s="214">
        <v>175</v>
      </c>
      <c r="AD85" s="148"/>
      <c r="AE85" s="207">
        <f t="shared" si="116"/>
        <v>175</v>
      </c>
      <c r="AF85" s="198">
        <f t="shared" si="117"/>
        <v>128.04750000000001</v>
      </c>
      <c r="AG85" s="207">
        <f t="shared" si="118"/>
        <v>175</v>
      </c>
      <c r="AH85" s="198">
        <f t="shared" si="119"/>
        <v>128.04750000000001</v>
      </c>
      <c r="AI85" s="148"/>
    </row>
    <row r="86" spans="1:97" s="173" customFormat="1" ht="15.75" x14ac:dyDescent="0.25">
      <c r="A86" s="163"/>
      <c r="B86" s="163"/>
      <c r="C86" s="148" t="s">
        <v>35</v>
      </c>
      <c r="D86" s="148" t="s">
        <v>22</v>
      </c>
      <c r="E86" s="148">
        <v>82.5</v>
      </c>
      <c r="F86" s="161" t="s">
        <v>188</v>
      </c>
      <c r="G86" s="163" t="s">
        <v>189</v>
      </c>
      <c r="H86" s="163" t="s">
        <v>110</v>
      </c>
      <c r="I86" s="163" t="s">
        <v>23</v>
      </c>
      <c r="J86" s="235">
        <v>34911</v>
      </c>
      <c r="K86" s="246" t="s">
        <v>40</v>
      </c>
      <c r="L86" s="218">
        <v>81.349999999999994</v>
      </c>
      <c r="M86" s="171">
        <v>0.62570000000000003</v>
      </c>
      <c r="N86" s="220"/>
      <c r="O86" s="305"/>
      <c r="P86" s="219"/>
      <c r="Q86" s="222"/>
      <c r="R86" s="223"/>
      <c r="S86" s="306"/>
      <c r="T86" s="219"/>
      <c r="U86" s="219"/>
      <c r="V86" s="305"/>
      <c r="W86" s="222"/>
      <c r="X86" s="223"/>
      <c r="Y86" s="222"/>
      <c r="Z86" s="223"/>
      <c r="AA86" s="467">
        <v>152.5</v>
      </c>
      <c r="AB86" s="218">
        <v>165</v>
      </c>
      <c r="AC86" s="224">
        <v>187.5</v>
      </c>
      <c r="AD86" s="163"/>
      <c r="AE86" s="207">
        <f t="shared" si="116"/>
        <v>187.5</v>
      </c>
      <c r="AF86" s="198">
        <f t="shared" si="117"/>
        <v>117.31875000000001</v>
      </c>
      <c r="AG86" s="207">
        <f t="shared" si="118"/>
        <v>187.5</v>
      </c>
      <c r="AH86" s="198">
        <f t="shared" si="119"/>
        <v>117.31875000000001</v>
      </c>
      <c r="AI86" s="163"/>
    </row>
    <row r="87" spans="1:97" s="173" customFormat="1" ht="15.75" x14ac:dyDescent="0.25">
      <c r="A87" s="163"/>
      <c r="B87" s="163"/>
      <c r="C87" s="163" t="s">
        <v>35</v>
      </c>
      <c r="D87" s="163" t="s">
        <v>22</v>
      </c>
      <c r="E87" s="163">
        <v>90</v>
      </c>
      <c r="F87" s="161" t="s">
        <v>172</v>
      </c>
      <c r="G87" s="163" t="s">
        <v>65</v>
      </c>
      <c r="H87" s="163" t="s">
        <v>58</v>
      </c>
      <c r="I87" s="163" t="s">
        <v>23</v>
      </c>
      <c r="J87" s="235">
        <v>30415</v>
      </c>
      <c r="K87" s="278" t="s">
        <v>40</v>
      </c>
      <c r="L87" s="218">
        <v>88.6</v>
      </c>
      <c r="M87" s="171">
        <v>5910</v>
      </c>
      <c r="N87" s="220"/>
      <c r="O87" s="305"/>
      <c r="P87" s="219"/>
      <c r="Q87" s="222"/>
      <c r="R87" s="223"/>
      <c r="S87" s="306"/>
      <c r="T87" s="219"/>
      <c r="U87" s="219"/>
      <c r="V87" s="305"/>
      <c r="W87" s="222"/>
      <c r="X87" s="223"/>
      <c r="Y87" s="222"/>
      <c r="Z87" s="223"/>
      <c r="AA87" s="467">
        <v>220</v>
      </c>
      <c r="AB87" s="218">
        <v>240</v>
      </c>
      <c r="AC87" s="224">
        <v>0</v>
      </c>
      <c r="AD87" s="163"/>
      <c r="AE87" s="298">
        <f t="shared" ref="AE87" si="120">MAX(AA87:AC87)</f>
        <v>240</v>
      </c>
      <c r="AF87" s="169">
        <f t="shared" ref="AF87" si="121">AE87*M87</f>
        <v>1418400</v>
      </c>
      <c r="AG87" s="298">
        <f t="shared" ref="AG87" si="122">Y87+AE87</f>
        <v>240</v>
      </c>
      <c r="AH87" s="169">
        <f t="shared" ref="AH87" si="123">M87*AG87</f>
        <v>1418400</v>
      </c>
      <c r="AI87" s="163"/>
    </row>
    <row r="88" spans="1:97" s="320" customFormat="1" ht="15.75" x14ac:dyDescent="0.2">
      <c r="A88" s="310"/>
      <c r="B88" s="311"/>
      <c r="C88" s="311"/>
      <c r="D88" s="311"/>
      <c r="E88" s="311"/>
      <c r="F88" s="338" t="s">
        <v>51</v>
      </c>
      <c r="G88" s="312"/>
      <c r="H88" s="311"/>
      <c r="I88" s="311"/>
      <c r="J88" s="313"/>
      <c r="K88" s="311"/>
      <c r="L88" s="314"/>
      <c r="M88" s="315"/>
      <c r="N88" s="316"/>
      <c r="O88" s="318"/>
      <c r="P88" s="318"/>
      <c r="Q88" s="312"/>
      <c r="R88" s="315"/>
      <c r="S88" s="319"/>
      <c r="T88" s="316"/>
      <c r="U88" s="316"/>
      <c r="V88" s="311"/>
      <c r="W88" s="312"/>
      <c r="X88" s="315"/>
      <c r="Y88" s="312"/>
      <c r="Z88" s="315"/>
      <c r="AA88" s="365"/>
      <c r="AB88" s="364"/>
      <c r="AC88" s="366"/>
      <c r="AE88" s="312"/>
      <c r="AF88" s="315"/>
      <c r="AG88" s="312"/>
      <c r="AH88" s="315"/>
      <c r="AI88" s="311"/>
    </row>
    <row r="89" spans="1:97" s="173" customFormat="1" ht="15.75" x14ac:dyDescent="0.25">
      <c r="A89" s="148"/>
      <c r="B89" s="148"/>
      <c r="C89" s="163" t="s">
        <v>35</v>
      </c>
      <c r="D89" s="163" t="s">
        <v>78</v>
      </c>
      <c r="E89" s="163">
        <v>82.5</v>
      </c>
      <c r="F89" s="146" t="s">
        <v>123</v>
      </c>
      <c r="G89" s="148" t="s">
        <v>65</v>
      </c>
      <c r="H89" s="148" t="s">
        <v>58</v>
      </c>
      <c r="I89" s="148" t="s">
        <v>23</v>
      </c>
      <c r="J89" s="362">
        <v>18447</v>
      </c>
      <c r="K89" s="148" t="s">
        <v>90</v>
      </c>
      <c r="L89" s="208">
        <v>81.400000000000006</v>
      </c>
      <c r="M89" s="154">
        <v>0.68100000000000005</v>
      </c>
      <c r="N89" s="376"/>
      <c r="O89" s="382"/>
      <c r="P89" s="375"/>
      <c r="Q89" s="377"/>
      <c r="R89" s="378"/>
      <c r="S89" s="383"/>
      <c r="T89" s="375"/>
      <c r="U89" s="375"/>
      <c r="V89" s="382"/>
      <c r="W89" s="377"/>
      <c r="X89" s="378"/>
      <c r="Y89" s="377"/>
      <c r="Z89" s="378"/>
      <c r="AA89" s="465">
        <v>75</v>
      </c>
      <c r="AB89" s="208">
        <v>80</v>
      </c>
      <c r="AC89" s="214"/>
      <c r="AD89" s="148"/>
      <c r="AE89" s="361"/>
      <c r="AF89" s="360"/>
      <c r="AG89" s="361"/>
      <c r="AH89" s="360"/>
      <c r="AI89" s="374"/>
    </row>
    <row r="90" spans="1:97" s="320" customFormat="1" ht="31.5" x14ac:dyDescent="0.2">
      <c r="A90" s="310"/>
      <c r="B90" s="311"/>
      <c r="C90" s="311"/>
      <c r="D90" s="311"/>
      <c r="E90" s="311"/>
      <c r="F90" s="338" t="s">
        <v>107</v>
      </c>
      <c r="G90" s="311"/>
      <c r="H90" s="311"/>
      <c r="I90" s="311"/>
      <c r="J90" s="313"/>
      <c r="K90" s="311"/>
      <c r="L90" s="314"/>
      <c r="M90" s="315"/>
      <c r="N90" s="316"/>
      <c r="O90" s="318"/>
      <c r="P90" s="317"/>
      <c r="Q90" s="312"/>
      <c r="R90" s="315"/>
      <c r="S90" s="319"/>
      <c r="T90" s="316"/>
      <c r="U90" s="316"/>
      <c r="V90" s="311"/>
      <c r="W90" s="312"/>
      <c r="X90" s="315"/>
      <c r="Y90" s="312"/>
      <c r="Z90" s="315"/>
      <c r="AA90" s="316"/>
      <c r="AB90" s="314"/>
      <c r="AC90" s="319"/>
      <c r="AD90" s="311"/>
      <c r="AE90" s="312"/>
      <c r="AF90" s="315"/>
      <c r="AG90" s="312"/>
      <c r="AH90" s="315"/>
      <c r="AI90" s="311"/>
    </row>
    <row r="91" spans="1:97" s="145" customFormat="1" ht="15.75" x14ac:dyDescent="0.2">
      <c r="C91" s="145" t="s">
        <v>35</v>
      </c>
      <c r="D91" s="145" t="s">
        <v>22</v>
      </c>
      <c r="E91" s="145">
        <v>52</v>
      </c>
      <c r="F91" s="284" t="s">
        <v>155</v>
      </c>
      <c r="G91" s="145" t="s">
        <v>62</v>
      </c>
      <c r="H91" s="145" t="s">
        <v>58</v>
      </c>
      <c r="I91" s="145" t="s">
        <v>23</v>
      </c>
      <c r="J91" s="285">
        <v>40134</v>
      </c>
      <c r="K91" s="145" t="s">
        <v>74</v>
      </c>
      <c r="L91" s="197">
        <v>50.45</v>
      </c>
      <c r="M91" s="198">
        <v>1.2114</v>
      </c>
      <c r="N91" s="206">
        <v>40</v>
      </c>
      <c r="O91" s="205">
        <v>45</v>
      </c>
      <c r="P91" s="236">
        <v>47.5</v>
      </c>
      <c r="Q91" s="207">
        <f>MAX(N91:P91)</f>
        <v>47.5</v>
      </c>
      <c r="R91" s="198">
        <f t="shared" ref="R91" si="124">M91*Q91</f>
        <v>57.541499999999999</v>
      </c>
      <c r="S91" s="204"/>
      <c r="T91" s="206"/>
      <c r="U91" s="206"/>
      <c r="X91" s="198"/>
      <c r="Z91" s="198"/>
      <c r="AA91" s="206"/>
      <c r="AB91" s="197"/>
      <c r="AC91" s="204"/>
      <c r="AF91" s="198"/>
      <c r="AH91" s="198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3"/>
      <c r="BQ91" s="173"/>
      <c r="BR91" s="173"/>
      <c r="BS91" s="173"/>
      <c r="BT91" s="173"/>
      <c r="BU91" s="173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3"/>
      <c r="CQ91" s="173"/>
      <c r="CR91" s="173"/>
      <c r="CS91" s="173"/>
    </row>
    <row r="92" spans="1:97" s="448" customFormat="1" ht="15.75" x14ac:dyDescent="0.2">
      <c r="C92" s="448" t="s">
        <v>35</v>
      </c>
      <c r="D92" s="448" t="s">
        <v>22</v>
      </c>
      <c r="E92" s="448">
        <v>56</v>
      </c>
      <c r="F92" s="486" t="s">
        <v>171</v>
      </c>
      <c r="G92" s="448" t="s">
        <v>64</v>
      </c>
      <c r="H92" s="448" t="s">
        <v>58</v>
      </c>
      <c r="I92" s="448" t="s">
        <v>23</v>
      </c>
      <c r="J92" s="487">
        <v>38314</v>
      </c>
      <c r="K92" s="448" t="s">
        <v>81</v>
      </c>
      <c r="L92" s="443">
        <v>54.9</v>
      </c>
      <c r="M92" s="488">
        <v>0.96579999999999999</v>
      </c>
      <c r="N92" s="427">
        <v>45</v>
      </c>
      <c r="O92" s="434">
        <v>50</v>
      </c>
      <c r="P92" s="438" t="s">
        <v>206</v>
      </c>
      <c r="Q92" s="489">
        <f t="shared" ref="Q92:Q111" si="125">MAX(N92:P92)</f>
        <v>50</v>
      </c>
      <c r="R92" s="488">
        <f t="shared" ref="R92:R111" si="126">M92*Q92</f>
        <v>48.29</v>
      </c>
      <c r="S92" s="440"/>
      <c r="T92" s="427"/>
      <c r="U92" s="427"/>
      <c r="X92" s="488"/>
      <c r="Z92" s="488"/>
      <c r="AA92" s="427"/>
      <c r="AB92" s="443"/>
      <c r="AC92" s="440"/>
      <c r="AF92" s="488"/>
      <c r="AH92" s="488"/>
      <c r="AJ92" s="490"/>
      <c r="AK92" s="490"/>
      <c r="AL92" s="490"/>
      <c r="AM92" s="490"/>
      <c r="AN92" s="490"/>
      <c r="AO92" s="490"/>
      <c r="AP92" s="490"/>
      <c r="AQ92" s="490"/>
      <c r="AR92" s="490"/>
      <c r="AS92" s="490"/>
      <c r="AT92" s="490"/>
      <c r="AU92" s="490"/>
      <c r="AV92" s="490"/>
      <c r="AW92" s="490"/>
      <c r="AX92" s="490"/>
      <c r="AY92" s="490"/>
      <c r="AZ92" s="490"/>
      <c r="BA92" s="490"/>
      <c r="BB92" s="490"/>
      <c r="BC92" s="490"/>
      <c r="BD92" s="490"/>
      <c r="BE92" s="490"/>
      <c r="BF92" s="490"/>
      <c r="BG92" s="490"/>
      <c r="BH92" s="490"/>
      <c r="BI92" s="490"/>
      <c r="BJ92" s="490"/>
      <c r="BK92" s="490"/>
      <c r="BL92" s="490"/>
      <c r="BM92" s="490"/>
      <c r="BN92" s="490"/>
      <c r="BO92" s="490"/>
      <c r="BP92" s="490"/>
      <c r="BQ92" s="490"/>
      <c r="BR92" s="490"/>
      <c r="BS92" s="490"/>
      <c r="BT92" s="490"/>
      <c r="BU92" s="490"/>
      <c r="BV92" s="490"/>
      <c r="BW92" s="490"/>
      <c r="BX92" s="490"/>
      <c r="BY92" s="490"/>
      <c r="BZ92" s="490"/>
      <c r="CA92" s="490"/>
      <c r="CB92" s="490"/>
      <c r="CC92" s="490"/>
      <c r="CD92" s="490"/>
      <c r="CE92" s="490"/>
      <c r="CF92" s="490"/>
      <c r="CG92" s="490"/>
      <c r="CH92" s="490"/>
      <c r="CI92" s="490"/>
      <c r="CJ92" s="490"/>
      <c r="CK92" s="490"/>
      <c r="CL92" s="490"/>
      <c r="CM92" s="490"/>
      <c r="CN92" s="490"/>
      <c r="CO92" s="490"/>
      <c r="CP92" s="490"/>
      <c r="CQ92" s="490"/>
      <c r="CR92" s="490"/>
      <c r="CS92" s="490"/>
    </row>
    <row r="93" spans="1:97" s="148" customFormat="1" ht="15.75" x14ac:dyDescent="0.2">
      <c r="C93" s="148" t="s">
        <v>35</v>
      </c>
      <c r="D93" s="148" t="s">
        <v>22</v>
      </c>
      <c r="E93" s="148">
        <v>82.5</v>
      </c>
      <c r="F93" s="146" t="s">
        <v>129</v>
      </c>
      <c r="G93" s="148" t="s">
        <v>65</v>
      </c>
      <c r="H93" s="148" t="s">
        <v>58</v>
      </c>
      <c r="I93" s="148" t="s">
        <v>23</v>
      </c>
      <c r="J93" s="248">
        <v>35544</v>
      </c>
      <c r="K93" s="148" t="s">
        <v>40</v>
      </c>
      <c r="L93" s="208">
        <v>81.900000000000006</v>
      </c>
      <c r="M93" s="154">
        <v>0.62239999999999995</v>
      </c>
      <c r="N93" s="147">
        <v>62.5</v>
      </c>
      <c r="O93" s="215">
        <v>67.5</v>
      </c>
      <c r="P93" s="230" t="s">
        <v>206</v>
      </c>
      <c r="Q93" s="153">
        <f t="shared" si="125"/>
        <v>67.5</v>
      </c>
      <c r="R93" s="154">
        <f t="shared" si="126"/>
        <v>42.011999999999993</v>
      </c>
      <c r="S93" s="214"/>
      <c r="T93" s="147"/>
      <c r="U93" s="147"/>
      <c r="W93" s="153"/>
      <c r="X93" s="154"/>
      <c r="Y93" s="153"/>
      <c r="Z93" s="154"/>
      <c r="AA93" s="147"/>
      <c r="AB93" s="208"/>
      <c r="AC93" s="214"/>
      <c r="AE93" s="153"/>
      <c r="AF93" s="154"/>
      <c r="AG93" s="153"/>
      <c r="AH93" s="154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  <c r="AZ93" s="173"/>
      <c r="BA93" s="173"/>
      <c r="BB93" s="173"/>
      <c r="BC93" s="173"/>
      <c r="BD93" s="173"/>
      <c r="BE93" s="173"/>
      <c r="BF93" s="173"/>
      <c r="BG93" s="173"/>
      <c r="BH93" s="173"/>
      <c r="BI93" s="173"/>
      <c r="BJ93" s="173"/>
      <c r="BK93" s="173"/>
      <c r="BL93" s="173"/>
      <c r="BM93" s="173"/>
      <c r="BN93" s="173"/>
      <c r="BO93" s="173"/>
      <c r="BP93" s="173"/>
      <c r="BQ93" s="173"/>
      <c r="BR93" s="173"/>
      <c r="BS93" s="173"/>
      <c r="BT93" s="173"/>
      <c r="BU93" s="173"/>
      <c r="BV93" s="173"/>
      <c r="BW93" s="173"/>
      <c r="BX93" s="173"/>
      <c r="BY93" s="173"/>
      <c r="BZ93" s="173"/>
      <c r="CA93" s="173"/>
      <c r="CB93" s="173"/>
      <c r="CC93" s="173"/>
      <c r="CD93" s="173"/>
      <c r="CE93" s="173"/>
      <c r="CF93" s="173"/>
      <c r="CG93" s="173"/>
      <c r="CH93" s="173"/>
      <c r="CI93" s="173"/>
      <c r="CJ93" s="173"/>
      <c r="CK93" s="173"/>
      <c r="CL93" s="173"/>
      <c r="CM93" s="173"/>
      <c r="CN93" s="173"/>
      <c r="CO93" s="173"/>
      <c r="CP93" s="173"/>
      <c r="CQ93" s="173"/>
      <c r="CR93" s="173"/>
      <c r="CS93" s="173"/>
    </row>
    <row r="94" spans="1:97" s="448" customFormat="1" ht="15.75" x14ac:dyDescent="0.2">
      <c r="C94" s="448" t="s">
        <v>35</v>
      </c>
      <c r="D94" s="448" t="s">
        <v>22</v>
      </c>
      <c r="E94" s="448">
        <v>60</v>
      </c>
      <c r="F94" s="486" t="s">
        <v>193</v>
      </c>
      <c r="G94" s="448" t="s">
        <v>62</v>
      </c>
      <c r="H94" s="448" t="s">
        <v>58</v>
      </c>
      <c r="I94" s="448" t="s">
        <v>23</v>
      </c>
      <c r="J94" s="487">
        <v>39080</v>
      </c>
      <c r="K94" s="448" t="s">
        <v>81</v>
      </c>
      <c r="L94" s="443">
        <v>57.75</v>
      </c>
      <c r="M94" s="488">
        <v>0.99750000000000005</v>
      </c>
      <c r="N94" s="427">
        <v>50</v>
      </c>
      <c r="O94" s="434">
        <v>52</v>
      </c>
      <c r="P94" s="438">
        <v>55</v>
      </c>
      <c r="Q94" s="489">
        <f t="shared" si="125"/>
        <v>55</v>
      </c>
      <c r="R94" s="473">
        <f t="shared" si="126"/>
        <v>54.862500000000004</v>
      </c>
      <c r="S94" s="440"/>
      <c r="T94" s="427"/>
      <c r="U94" s="427"/>
      <c r="W94" s="489"/>
      <c r="X94" s="488"/>
      <c r="Y94" s="489"/>
      <c r="Z94" s="488"/>
      <c r="AA94" s="427"/>
      <c r="AB94" s="443"/>
      <c r="AC94" s="440"/>
      <c r="AE94" s="489"/>
      <c r="AF94" s="488"/>
      <c r="AG94" s="489"/>
      <c r="AH94" s="488"/>
      <c r="AJ94" s="490"/>
      <c r="AK94" s="490"/>
      <c r="AL94" s="490"/>
      <c r="AM94" s="490"/>
      <c r="AN94" s="490"/>
      <c r="AO94" s="490"/>
      <c r="AP94" s="490"/>
      <c r="AQ94" s="490"/>
      <c r="AR94" s="490"/>
      <c r="AS94" s="490"/>
      <c r="AT94" s="490"/>
      <c r="AU94" s="490"/>
      <c r="AV94" s="490"/>
      <c r="AW94" s="490"/>
      <c r="AX94" s="490"/>
      <c r="AY94" s="490"/>
      <c r="AZ94" s="490"/>
      <c r="BA94" s="490"/>
      <c r="BB94" s="490"/>
      <c r="BC94" s="490"/>
      <c r="BD94" s="490"/>
      <c r="BE94" s="490"/>
      <c r="BF94" s="490"/>
      <c r="BG94" s="490"/>
      <c r="BH94" s="490"/>
      <c r="BI94" s="490"/>
      <c r="BJ94" s="490"/>
      <c r="BK94" s="490"/>
      <c r="BL94" s="490"/>
      <c r="BM94" s="490"/>
      <c r="BN94" s="490"/>
      <c r="BO94" s="490"/>
      <c r="BP94" s="490"/>
      <c r="BQ94" s="490"/>
      <c r="BR94" s="490"/>
      <c r="BS94" s="490"/>
      <c r="BT94" s="490"/>
      <c r="BU94" s="490"/>
      <c r="BV94" s="490"/>
      <c r="BW94" s="490"/>
      <c r="BX94" s="490"/>
      <c r="BY94" s="490"/>
      <c r="BZ94" s="490"/>
      <c r="CA94" s="490"/>
      <c r="CB94" s="490"/>
      <c r="CC94" s="490"/>
      <c r="CD94" s="490"/>
      <c r="CE94" s="490"/>
      <c r="CF94" s="490"/>
      <c r="CG94" s="490"/>
      <c r="CH94" s="490"/>
      <c r="CI94" s="490"/>
      <c r="CJ94" s="490"/>
      <c r="CK94" s="490"/>
      <c r="CL94" s="490"/>
      <c r="CM94" s="490"/>
      <c r="CN94" s="490"/>
      <c r="CO94" s="490"/>
      <c r="CP94" s="490"/>
      <c r="CQ94" s="490"/>
      <c r="CR94" s="490"/>
      <c r="CS94" s="490"/>
    </row>
    <row r="95" spans="1:97" s="448" customFormat="1" ht="15.75" x14ac:dyDescent="0.2">
      <c r="C95" s="448" t="s">
        <v>35</v>
      </c>
      <c r="D95" s="448" t="s">
        <v>22</v>
      </c>
      <c r="E95" s="448">
        <v>60</v>
      </c>
      <c r="F95" s="486" t="s">
        <v>153</v>
      </c>
      <c r="G95" s="448" t="s">
        <v>62</v>
      </c>
      <c r="H95" s="448" t="s">
        <v>58</v>
      </c>
      <c r="I95" s="448" t="s">
        <v>23</v>
      </c>
      <c r="J95" s="487">
        <v>38300</v>
      </c>
      <c r="K95" s="448" t="s">
        <v>81</v>
      </c>
      <c r="L95" s="443">
        <v>59.9</v>
      </c>
      <c r="M95" s="488">
        <v>0.87929999999999997</v>
      </c>
      <c r="N95" s="427">
        <v>52.5</v>
      </c>
      <c r="O95" s="434">
        <v>55</v>
      </c>
      <c r="P95" s="438" t="s">
        <v>206</v>
      </c>
      <c r="Q95" s="489">
        <f t="shared" si="125"/>
        <v>55</v>
      </c>
      <c r="R95" s="488">
        <f t="shared" si="126"/>
        <v>48.361499999999999</v>
      </c>
      <c r="S95" s="440"/>
      <c r="T95" s="427"/>
      <c r="U95" s="427"/>
      <c r="W95" s="489"/>
      <c r="X95" s="488"/>
      <c r="Y95" s="489"/>
      <c r="Z95" s="488"/>
      <c r="AA95" s="427"/>
      <c r="AB95" s="443"/>
      <c r="AC95" s="440"/>
      <c r="AE95" s="489"/>
      <c r="AF95" s="488"/>
      <c r="AG95" s="489"/>
      <c r="AH95" s="488"/>
      <c r="AJ95" s="490"/>
      <c r="AK95" s="490"/>
      <c r="AL95" s="490"/>
      <c r="AM95" s="490"/>
      <c r="AN95" s="490"/>
      <c r="AO95" s="490"/>
      <c r="AP95" s="490"/>
      <c r="AQ95" s="490"/>
      <c r="AR95" s="490"/>
      <c r="AS95" s="490"/>
      <c r="AT95" s="490"/>
      <c r="AU95" s="490"/>
      <c r="AV95" s="490"/>
      <c r="AW95" s="490"/>
      <c r="AX95" s="490"/>
      <c r="AY95" s="490"/>
      <c r="AZ95" s="490"/>
      <c r="BA95" s="490"/>
      <c r="BB95" s="490"/>
      <c r="BC95" s="490"/>
      <c r="BD95" s="490"/>
      <c r="BE95" s="490"/>
      <c r="BF95" s="490"/>
      <c r="BG95" s="490"/>
      <c r="BH95" s="490"/>
      <c r="BI95" s="490"/>
      <c r="BJ95" s="490"/>
      <c r="BK95" s="490"/>
      <c r="BL95" s="490"/>
      <c r="BM95" s="490"/>
      <c r="BN95" s="490"/>
      <c r="BO95" s="490"/>
      <c r="BP95" s="490"/>
      <c r="BQ95" s="490"/>
      <c r="BR95" s="490"/>
      <c r="BS95" s="490"/>
      <c r="BT95" s="490"/>
      <c r="BU95" s="490"/>
      <c r="BV95" s="490"/>
      <c r="BW95" s="490"/>
      <c r="BX95" s="490"/>
      <c r="BY95" s="490"/>
      <c r="BZ95" s="490"/>
      <c r="CA95" s="490"/>
      <c r="CB95" s="490"/>
      <c r="CC95" s="490"/>
      <c r="CD95" s="490"/>
      <c r="CE95" s="490"/>
      <c r="CF95" s="490"/>
      <c r="CG95" s="490"/>
      <c r="CH95" s="490"/>
      <c r="CI95" s="490"/>
      <c r="CJ95" s="490"/>
      <c r="CK95" s="490"/>
      <c r="CL95" s="490"/>
      <c r="CM95" s="490"/>
      <c r="CN95" s="490"/>
      <c r="CO95" s="490"/>
      <c r="CP95" s="490"/>
      <c r="CQ95" s="490"/>
      <c r="CR95" s="490"/>
      <c r="CS95" s="490"/>
    </row>
    <row r="96" spans="1:97" s="185" customFormat="1" ht="18.75" customHeight="1" x14ac:dyDescent="0.2">
      <c r="C96" s="185" t="s">
        <v>35</v>
      </c>
      <c r="D96" s="185" t="s">
        <v>22</v>
      </c>
      <c r="E96" s="208">
        <v>52</v>
      </c>
      <c r="F96" s="400" t="s">
        <v>155</v>
      </c>
      <c r="G96" s="246" t="s">
        <v>62</v>
      </c>
      <c r="H96" s="148" t="s">
        <v>58</v>
      </c>
      <c r="I96" s="148" t="s">
        <v>23</v>
      </c>
      <c r="J96" s="235">
        <v>40093</v>
      </c>
      <c r="K96" s="247" t="s">
        <v>116</v>
      </c>
      <c r="L96" s="148">
        <v>50.45</v>
      </c>
      <c r="M96" s="154">
        <v>1.2241</v>
      </c>
      <c r="N96" s="187">
        <v>40</v>
      </c>
      <c r="O96" s="188">
        <v>45</v>
      </c>
      <c r="P96" s="189">
        <v>47.5</v>
      </c>
      <c r="Q96" s="153">
        <f t="shared" si="125"/>
        <v>47.5</v>
      </c>
      <c r="R96" s="154">
        <f t="shared" si="126"/>
        <v>58.144750000000002</v>
      </c>
      <c r="S96" s="191"/>
      <c r="T96" s="187"/>
      <c r="U96" s="187"/>
      <c r="W96" s="190"/>
      <c r="X96" s="186"/>
      <c r="Y96" s="190"/>
      <c r="Z96" s="186"/>
      <c r="AA96" s="187"/>
      <c r="AB96" s="192"/>
      <c r="AC96" s="191"/>
      <c r="AE96" s="190"/>
      <c r="AF96" s="186"/>
      <c r="AG96" s="190"/>
      <c r="AH96" s="186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</row>
    <row r="97" spans="1:97" s="448" customFormat="1" ht="15.75" x14ac:dyDescent="0.2">
      <c r="C97" s="448" t="s">
        <v>35</v>
      </c>
      <c r="D97" s="448" t="s">
        <v>22</v>
      </c>
      <c r="E97" s="448">
        <v>75</v>
      </c>
      <c r="F97" s="486" t="s">
        <v>138</v>
      </c>
      <c r="G97" s="448" t="s">
        <v>64</v>
      </c>
      <c r="H97" s="448" t="s">
        <v>58</v>
      </c>
      <c r="I97" s="448" t="s">
        <v>23</v>
      </c>
      <c r="J97" s="487">
        <v>38167</v>
      </c>
      <c r="K97" s="448" t="s">
        <v>81</v>
      </c>
      <c r="L97" s="443">
        <v>73.5</v>
      </c>
      <c r="M97" s="488">
        <v>0.72919999999999996</v>
      </c>
      <c r="N97" s="427">
        <v>60</v>
      </c>
      <c r="O97" s="434">
        <v>65</v>
      </c>
      <c r="P97" s="438">
        <v>70</v>
      </c>
      <c r="Q97" s="489">
        <f t="shared" si="125"/>
        <v>70</v>
      </c>
      <c r="R97" s="488">
        <f t="shared" si="126"/>
        <v>51.043999999999997</v>
      </c>
      <c r="S97" s="440"/>
      <c r="T97" s="427"/>
      <c r="U97" s="427"/>
      <c r="W97" s="489"/>
      <c r="X97" s="488"/>
      <c r="Y97" s="489"/>
      <c r="Z97" s="488"/>
      <c r="AA97" s="427"/>
      <c r="AB97" s="443"/>
      <c r="AC97" s="440"/>
      <c r="AE97" s="489"/>
      <c r="AF97" s="488"/>
      <c r="AG97" s="489"/>
      <c r="AH97" s="488"/>
      <c r="AJ97" s="490"/>
      <c r="AK97" s="490"/>
      <c r="AL97" s="490"/>
      <c r="AM97" s="490"/>
      <c r="AN97" s="490"/>
      <c r="AO97" s="490"/>
      <c r="AP97" s="490"/>
      <c r="AQ97" s="490"/>
      <c r="AR97" s="490"/>
      <c r="AS97" s="490"/>
      <c r="AT97" s="490"/>
      <c r="AU97" s="490"/>
      <c r="AV97" s="490"/>
      <c r="AW97" s="490"/>
      <c r="AX97" s="490"/>
      <c r="AY97" s="490"/>
      <c r="AZ97" s="490"/>
      <c r="BA97" s="490"/>
      <c r="BB97" s="490"/>
      <c r="BC97" s="490"/>
      <c r="BD97" s="490"/>
      <c r="BE97" s="490"/>
      <c r="BF97" s="490"/>
      <c r="BG97" s="490"/>
      <c r="BH97" s="490"/>
      <c r="BI97" s="490"/>
      <c r="BJ97" s="490"/>
      <c r="BK97" s="490"/>
      <c r="BL97" s="490"/>
      <c r="BM97" s="490"/>
      <c r="BN97" s="490"/>
      <c r="BO97" s="490"/>
      <c r="BP97" s="490"/>
      <c r="BQ97" s="490"/>
      <c r="BR97" s="490"/>
      <c r="BS97" s="490"/>
      <c r="BT97" s="490"/>
      <c r="BU97" s="490"/>
      <c r="BV97" s="490"/>
      <c r="BW97" s="490"/>
      <c r="BX97" s="490"/>
      <c r="BY97" s="490"/>
      <c r="BZ97" s="490"/>
      <c r="CA97" s="490"/>
      <c r="CB97" s="490"/>
      <c r="CC97" s="490"/>
      <c r="CD97" s="490"/>
      <c r="CE97" s="490"/>
      <c r="CF97" s="490"/>
      <c r="CG97" s="490"/>
      <c r="CH97" s="490"/>
      <c r="CI97" s="490"/>
      <c r="CJ97" s="490"/>
      <c r="CK97" s="490"/>
      <c r="CL97" s="490"/>
      <c r="CM97" s="490"/>
      <c r="CN97" s="490"/>
      <c r="CO97" s="490"/>
      <c r="CP97" s="490"/>
      <c r="CQ97" s="490"/>
      <c r="CR97" s="490"/>
      <c r="CS97" s="490"/>
    </row>
    <row r="98" spans="1:97" s="448" customFormat="1" ht="15.75" x14ac:dyDescent="0.2">
      <c r="C98" s="448" t="s">
        <v>35</v>
      </c>
      <c r="D98" s="448" t="s">
        <v>22</v>
      </c>
      <c r="E98" s="448">
        <v>67.5</v>
      </c>
      <c r="F98" s="486" t="s">
        <v>133</v>
      </c>
      <c r="G98" s="448" t="s">
        <v>64</v>
      </c>
      <c r="H98" s="448" t="s">
        <v>58</v>
      </c>
      <c r="I98" s="448" t="s">
        <v>23</v>
      </c>
      <c r="J98" s="487" t="s">
        <v>208</v>
      </c>
      <c r="K98" s="448" t="s">
        <v>81</v>
      </c>
      <c r="L98" s="443">
        <v>67</v>
      </c>
      <c r="M98" s="488">
        <v>0.78920000000000001</v>
      </c>
      <c r="N98" s="427">
        <v>55</v>
      </c>
      <c r="O98" s="434">
        <v>60</v>
      </c>
      <c r="P98" s="438">
        <v>70</v>
      </c>
      <c r="Q98" s="489">
        <f t="shared" si="125"/>
        <v>70</v>
      </c>
      <c r="R98" s="473">
        <f t="shared" si="126"/>
        <v>55.244</v>
      </c>
      <c r="S98" s="440"/>
      <c r="T98" s="427"/>
      <c r="U98" s="427"/>
      <c r="W98" s="489"/>
      <c r="X98" s="488"/>
      <c r="Y98" s="489"/>
      <c r="Z98" s="488"/>
      <c r="AA98" s="427"/>
      <c r="AB98" s="443"/>
      <c r="AC98" s="440"/>
      <c r="AE98" s="489"/>
      <c r="AF98" s="488"/>
      <c r="AG98" s="489"/>
      <c r="AH98" s="488"/>
      <c r="AJ98" s="490"/>
      <c r="AK98" s="490"/>
      <c r="AL98" s="490"/>
      <c r="AM98" s="490"/>
      <c r="AN98" s="490"/>
      <c r="AO98" s="490"/>
      <c r="AP98" s="490"/>
      <c r="AQ98" s="490"/>
      <c r="AR98" s="490"/>
      <c r="AS98" s="490"/>
      <c r="AT98" s="490"/>
      <c r="AU98" s="490"/>
      <c r="AV98" s="490"/>
      <c r="AW98" s="490"/>
      <c r="AX98" s="490"/>
      <c r="AY98" s="490"/>
      <c r="AZ98" s="490"/>
      <c r="BA98" s="490"/>
      <c r="BB98" s="490"/>
      <c r="BC98" s="490"/>
      <c r="BD98" s="490"/>
      <c r="BE98" s="490"/>
      <c r="BF98" s="490"/>
      <c r="BG98" s="490"/>
      <c r="BH98" s="490"/>
      <c r="BI98" s="490"/>
      <c r="BJ98" s="490"/>
      <c r="BK98" s="490"/>
      <c r="BL98" s="490"/>
      <c r="BM98" s="490"/>
      <c r="BN98" s="490"/>
      <c r="BO98" s="490"/>
      <c r="BP98" s="490"/>
      <c r="BQ98" s="490"/>
      <c r="BR98" s="490"/>
      <c r="BS98" s="490"/>
      <c r="BT98" s="490"/>
      <c r="BU98" s="490"/>
      <c r="BV98" s="490"/>
      <c r="BW98" s="490"/>
      <c r="BX98" s="490"/>
      <c r="BY98" s="490"/>
      <c r="BZ98" s="490"/>
      <c r="CA98" s="490"/>
      <c r="CB98" s="490"/>
      <c r="CC98" s="490"/>
      <c r="CD98" s="490"/>
      <c r="CE98" s="490"/>
      <c r="CF98" s="490"/>
      <c r="CG98" s="490"/>
      <c r="CH98" s="490"/>
      <c r="CI98" s="490"/>
      <c r="CJ98" s="490"/>
      <c r="CK98" s="490"/>
      <c r="CL98" s="490"/>
      <c r="CM98" s="490"/>
      <c r="CN98" s="490"/>
      <c r="CO98" s="490"/>
      <c r="CP98" s="490"/>
      <c r="CQ98" s="490"/>
      <c r="CR98" s="490"/>
      <c r="CS98" s="490"/>
    </row>
    <row r="99" spans="1:97" s="148" customFormat="1" ht="15.75" x14ac:dyDescent="0.2">
      <c r="C99" s="148" t="s">
        <v>35</v>
      </c>
      <c r="D99" s="148" t="s">
        <v>22</v>
      </c>
      <c r="E99" s="148">
        <v>67.5</v>
      </c>
      <c r="F99" s="146" t="s">
        <v>170</v>
      </c>
      <c r="G99" s="148" t="s">
        <v>64</v>
      </c>
      <c r="H99" s="148" t="s">
        <v>58</v>
      </c>
      <c r="I99" s="148" t="s">
        <v>23</v>
      </c>
      <c r="J99" s="248">
        <v>37970</v>
      </c>
      <c r="K99" s="148" t="s">
        <v>75</v>
      </c>
      <c r="L99" s="208">
        <v>64.8</v>
      </c>
      <c r="M99" s="154">
        <v>0.79869999999999997</v>
      </c>
      <c r="N99" s="147">
        <v>50</v>
      </c>
      <c r="O99" s="215">
        <v>60</v>
      </c>
      <c r="P99" s="230" t="s">
        <v>206</v>
      </c>
      <c r="Q99" s="153">
        <f t="shared" si="125"/>
        <v>60</v>
      </c>
      <c r="R99" s="154">
        <f t="shared" si="126"/>
        <v>47.921999999999997</v>
      </c>
      <c r="S99" s="214"/>
      <c r="T99" s="147"/>
      <c r="U99" s="147"/>
      <c r="W99" s="153"/>
      <c r="X99" s="154"/>
      <c r="Y99" s="153"/>
      <c r="Z99" s="154"/>
      <c r="AA99" s="147"/>
      <c r="AB99" s="208"/>
      <c r="AC99" s="214"/>
      <c r="AE99" s="153"/>
      <c r="AF99" s="154"/>
      <c r="AG99" s="153"/>
      <c r="AH99" s="154"/>
      <c r="AJ99" s="173"/>
      <c r="AK99" s="173"/>
      <c r="AL99" s="173"/>
      <c r="AM99" s="173"/>
      <c r="AN99" s="173"/>
      <c r="AO99" s="173"/>
      <c r="AP99" s="173"/>
      <c r="AQ99" s="173"/>
      <c r="AR99" s="173"/>
      <c r="AS99" s="173"/>
      <c r="AT99" s="173"/>
      <c r="AU99" s="173"/>
      <c r="AV99" s="173"/>
      <c r="AW99" s="173"/>
      <c r="AX99" s="173"/>
      <c r="AY99" s="173"/>
      <c r="AZ99" s="173"/>
      <c r="BA99" s="173"/>
      <c r="BB99" s="173"/>
      <c r="BC99" s="173"/>
      <c r="BD99" s="173"/>
      <c r="BE99" s="173"/>
      <c r="BF99" s="173"/>
      <c r="BG99" s="173"/>
      <c r="BH99" s="173"/>
      <c r="BI99" s="173"/>
      <c r="BJ99" s="173"/>
      <c r="BK99" s="173"/>
      <c r="BL99" s="173"/>
      <c r="BM99" s="173"/>
      <c r="BN99" s="173"/>
      <c r="BO99" s="173"/>
      <c r="BP99" s="173"/>
      <c r="BQ99" s="173"/>
      <c r="BR99" s="173"/>
      <c r="BS99" s="173"/>
      <c r="BT99" s="173"/>
      <c r="BU99" s="173"/>
      <c r="BV99" s="173"/>
      <c r="BW99" s="173"/>
      <c r="BX99" s="173"/>
      <c r="BY99" s="173"/>
      <c r="BZ99" s="173"/>
      <c r="CA99" s="173"/>
      <c r="CB99" s="173"/>
      <c r="CC99" s="173"/>
      <c r="CD99" s="173"/>
      <c r="CE99" s="173"/>
      <c r="CF99" s="173"/>
      <c r="CG99" s="173"/>
      <c r="CH99" s="173"/>
      <c r="CI99" s="173"/>
      <c r="CJ99" s="173"/>
      <c r="CK99" s="173"/>
      <c r="CL99" s="173"/>
      <c r="CM99" s="173"/>
      <c r="CN99" s="173"/>
      <c r="CO99" s="173"/>
      <c r="CP99" s="173"/>
      <c r="CQ99" s="173"/>
      <c r="CR99" s="173"/>
      <c r="CS99" s="173"/>
    </row>
    <row r="100" spans="1:97" s="148" customFormat="1" ht="15.75" x14ac:dyDescent="0.25">
      <c r="C100" s="148" t="s">
        <v>35</v>
      </c>
      <c r="D100" s="148" t="s">
        <v>22</v>
      </c>
      <c r="E100" s="148">
        <v>67.5</v>
      </c>
      <c r="F100" s="146" t="s">
        <v>149</v>
      </c>
      <c r="G100" s="148" t="s">
        <v>109</v>
      </c>
      <c r="H100" s="148" t="s">
        <v>110</v>
      </c>
      <c r="I100" s="148" t="s">
        <v>23</v>
      </c>
      <c r="J100" s="248" t="s">
        <v>150</v>
      </c>
      <c r="K100" s="283" t="s">
        <v>75</v>
      </c>
      <c r="L100" s="208">
        <v>62.6</v>
      </c>
      <c r="M100" s="154">
        <v>0.81079999999999997</v>
      </c>
      <c r="N100" s="147">
        <v>60</v>
      </c>
      <c r="O100" s="215">
        <v>70</v>
      </c>
      <c r="P100" s="230">
        <v>75</v>
      </c>
      <c r="Q100" s="153">
        <f t="shared" si="125"/>
        <v>75</v>
      </c>
      <c r="R100" s="154">
        <f t="shared" si="126"/>
        <v>60.809999999999995</v>
      </c>
      <c r="S100" s="214"/>
      <c r="T100" s="147"/>
      <c r="U100" s="147"/>
      <c r="W100" s="153"/>
      <c r="X100" s="154"/>
      <c r="Y100" s="153"/>
      <c r="Z100" s="154"/>
      <c r="AA100" s="147"/>
      <c r="AB100" s="208"/>
      <c r="AC100" s="214"/>
      <c r="AE100" s="153"/>
      <c r="AF100" s="154"/>
      <c r="AG100" s="153"/>
      <c r="AH100" s="154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3"/>
      <c r="AY100" s="173"/>
      <c r="AZ100" s="173"/>
      <c r="BA100" s="173"/>
      <c r="BB100" s="173"/>
      <c r="BC100" s="173"/>
      <c r="BD100" s="173"/>
      <c r="BE100" s="173"/>
      <c r="BF100" s="173"/>
      <c r="BG100" s="173"/>
      <c r="BH100" s="173"/>
      <c r="BI100" s="173"/>
      <c r="BJ100" s="173"/>
      <c r="BK100" s="173"/>
      <c r="BL100" s="173"/>
      <c r="BM100" s="173"/>
      <c r="BN100" s="173"/>
      <c r="BO100" s="173"/>
      <c r="BP100" s="173"/>
      <c r="BQ100" s="173"/>
      <c r="BR100" s="173"/>
      <c r="BS100" s="173"/>
      <c r="BT100" s="173"/>
      <c r="BU100" s="173"/>
      <c r="BV100" s="173"/>
      <c r="BW100" s="173"/>
      <c r="BX100" s="173"/>
      <c r="BY100" s="173"/>
      <c r="BZ100" s="173"/>
      <c r="CA100" s="173"/>
      <c r="CB100" s="173"/>
      <c r="CC100" s="173"/>
      <c r="CD100" s="173"/>
      <c r="CE100" s="173"/>
      <c r="CF100" s="173"/>
      <c r="CG100" s="173"/>
      <c r="CH100" s="173"/>
      <c r="CI100" s="173"/>
      <c r="CJ100" s="173"/>
      <c r="CK100" s="173"/>
      <c r="CL100" s="173"/>
      <c r="CM100" s="173"/>
      <c r="CN100" s="173"/>
      <c r="CO100" s="173"/>
      <c r="CP100" s="173"/>
      <c r="CQ100" s="173"/>
      <c r="CR100" s="173"/>
      <c r="CS100" s="173"/>
    </row>
    <row r="101" spans="1:97" s="148" customFormat="1" ht="15.75" x14ac:dyDescent="0.2">
      <c r="C101" s="148" t="s">
        <v>35</v>
      </c>
      <c r="D101" s="148" t="s">
        <v>22</v>
      </c>
      <c r="E101" s="148">
        <v>75</v>
      </c>
      <c r="F101" s="146" t="s">
        <v>161</v>
      </c>
      <c r="G101" s="148" t="s">
        <v>62</v>
      </c>
      <c r="H101" s="148" t="s">
        <v>58</v>
      </c>
      <c r="I101" s="148" t="s">
        <v>23</v>
      </c>
      <c r="J101" s="248">
        <v>34439</v>
      </c>
      <c r="K101" s="148" t="s">
        <v>40</v>
      </c>
      <c r="L101" s="208">
        <v>74.599999999999994</v>
      </c>
      <c r="M101" s="154">
        <v>0.6673</v>
      </c>
      <c r="N101" s="147" t="s">
        <v>206</v>
      </c>
      <c r="O101" s="215">
        <v>80</v>
      </c>
      <c r="P101" s="230">
        <v>87.5</v>
      </c>
      <c r="Q101" s="153">
        <f t="shared" si="125"/>
        <v>87.5</v>
      </c>
      <c r="R101" s="154">
        <f t="shared" si="126"/>
        <v>58.388750000000002</v>
      </c>
      <c r="S101" s="214"/>
      <c r="T101" s="147"/>
      <c r="U101" s="147"/>
      <c r="W101" s="153"/>
      <c r="X101" s="154"/>
      <c r="Y101" s="153"/>
      <c r="Z101" s="154"/>
      <c r="AA101" s="147"/>
      <c r="AB101" s="208"/>
      <c r="AC101" s="214"/>
      <c r="AE101" s="153"/>
      <c r="AF101" s="154"/>
      <c r="AG101" s="153"/>
      <c r="AH101" s="154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  <c r="AZ101" s="173"/>
      <c r="BA101" s="173"/>
      <c r="BB101" s="173"/>
      <c r="BC101" s="173"/>
      <c r="BD101" s="173"/>
      <c r="BE101" s="173"/>
      <c r="BF101" s="173"/>
      <c r="BG101" s="173"/>
      <c r="BH101" s="173"/>
      <c r="BI101" s="173"/>
      <c r="BJ101" s="173"/>
      <c r="BK101" s="173"/>
      <c r="BL101" s="173"/>
      <c r="BM101" s="173"/>
      <c r="BN101" s="173"/>
      <c r="BO101" s="173"/>
      <c r="BP101" s="173"/>
      <c r="BQ101" s="173"/>
      <c r="BR101" s="173"/>
      <c r="BS101" s="173"/>
      <c r="BT101" s="173"/>
      <c r="BU101" s="173"/>
      <c r="BV101" s="173"/>
      <c r="BW101" s="173"/>
      <c r="BX101" s="173"/>
      <c r="BY101" s="173"/>
      <c r="BZ101" s="173"/>
      <c r="CA101" s="173"/>
      <c r="CB101" s="173"/>
      <c r="CC101" s="173"/>
      <c r="CD101" s="173"/>
      <c r="CE101" s="173"/>
      <c r="CF101" s="173"/>
      <c r="CG101" s="173"/>
      <c r="CH101" s="173"/>
      <c r="CI101" s="173"/>
      <c r="CJ101" s="173"/>
      <c r="CK101" s="173"/>
      <c r="CL101" s="173"/>
      <c r="CM101" s="173"/>
      <c r="CN101" s="173"/>
      <c r="CO101" s="173"/>
      <c r="CP101" s="173"/>
      <c r="CQ101" s="173"/>
      <c r="CR101" s="173"/>
      <c r="CS101" s="173"/>
    </row>
    <row r="102" spans="1:97" s="448" customFormat="1" ht="15.75" x14ac:dyDescent="0.2">
      <c r="C102" s="448" t="s">
        <v>35</v>
      </c>
      <c r="D102" s="448" t="s">
        <v>22</v>
      </c>
      <c r="E102" s="448">
        <v>75</v>
      </c>
      <c r="F102" s="486" t="s">
        <v>146</v>
      </c>
      <c r="G102" s="448" t="s">
        <v>109</v>
      </c>
      <c r="H102" s="448" t="s">
        <v>110</v>
      </c>
      <c r="I102" s="448" t="s">
        <v>23</v>
      </c>
      <c r="J102" s="487">
        <v>38644</v>
      </c>
      <c r="K102" s="448" t="s">
        <v>81</v>
      </c>
      <c r="L102" s="443">
        <v>72.75</v>
      </c>
      <c r="M102" s="488">
        <v>0.76900000000000002</v>
      </c>
      <c r="N102" s="427">
        <v>60</v>
      </c>
      <c r="O102" s="434">
        <v>65</v>
      </c>
      <c r="P102" s="438">
        <v>67.5</v>
      </c>
      <c r="Q102" s="489">
        <f t="shared" si="125"/>
        <v>67.5</v>
      </c>
      <c r="R102" s="488">
        <f t="shared" si="126"/>
        <v>51.907499999999999</v>
      </c>
      <c r="S102" s="440"/>
      <c r="T102" s="427"/>
      <c r="U102" s="427"/>
      <c r="W102" s="489"/>
      <c r="X102" s="488"/>
      <c r="Y102" s="489"/>
      <c r="Z102" s="488"/>
      <c r="AA102" s="427"/>
      <c r="AB102" s="443"/>
      <c r="AC102" s="440"/>
      <c r="AE102" s="489"/>
      <c r="AF102" s="488"/>
      <c r="AG102" s="489"/>
      <c r="AH102" s="488"/>
      <c r="AJ102" s="490"/>
      <c r="AK102" s="490"/>
      <c r="AL102" s="490"/>
      <c r="AM102" s="490"/>
      <c r="AN102" s="490"/>
      <c r="AO102" s="490"/>
      <c r="AP102" s="490"/>
      <c r="AQ102" s="490"/>
      <c r="AR102" s="490"/>
      <c r="AS102" s="490"/>
      <c r="AT102" s="490"/>
      <c r="AU102" s="490"/>
      <c r="AV102" s="490"/>
      <c r="AW102" s="490"/>
      <c r="AX102" s="490"/>
      <c r="AY102" s="490"/>
      <c r="AZ102" s="490"/>
      <c r="BA102" s="490"/>
      <c r="BB102" s="490"/>
      <c r="BC102" s="490"/>
      <c r="BD102" s="490"/>
      <c r="BE102" s="490"/>
      <c r="BF102" s="490"/>
      <c r="BG102" s="490"/>
      <c r="BH102" s="490"/>
      <c r="BI102" s="490"/>
      <c r="BJ102" s="490"/>
      <c r="BK102" s="490"/>
      <c r="BL102" s="490"/>
      <c r="BM102" s="490"/>
      <c r="BN102" s="490"/>
      <c r="BO102" s="490"/>
      <c r="BP102" s="490"/>
      <c r="BQ102" s="490"/>
      <c r="BR102" s="490"/>
      <c r="BS102" s="490"/>
      <c r="BT102" s="490"/>
      <c r="BU102" s="490"/>
      <c r="BV102" s="490"/>
      <c r="BW102" s="490"/>
      <c r="BX102" s="490"/>
      <c r="BY102" s="490"/>
      <c r="BZ102" s="490"/>
      <c r="CA102" s="490"/>
      <c r="CB102" s="490"/>
      <c r="CC102" s="490"/>
      <c r="CD102" s="490"/>
      <c r="CE102" s="490"/>
      <c r="CF102" s="490"/>
      <c r="CG102" s="490"/>
      <c r="CH102" s="490"/>
      <c r="CI102" s="490"/>
      <c r="CJ102" s="490"/>
      <c r="CK102" s="490"/>
      <c r="CL102" s="490"/>
      <c r="CM102" s="490"/>
      <c r="CN102" s="490"/>
      <c r="CO102" s="490"/>
      <c r="CP102" s="490"/>
      <c r="CQ102" s="490"/>
      <c r="CR102" s="490"/>
      <c r="CS102" s="490"/>
    </row>
    <row r="103" spans="1:97" s="148" customFormat="1" ht="15.75" x14ac:dyDescent="0.2">
      <c r="C103" s="148" t="s">
        <v>35</v>
      </c>
      <c r="D103" s="148" t="s">
        <v>22</v>
      </c>
      <c r="E103" s="148">
        <v>75</v>
      </c>
      <c r="F103" s="146" t="s">
        <v>165</v>
      </c>
      <c r="G103" s="148" t="s">
        <v>109</v>
      </c>
      <c r="H103" s="148" t="s">
        <v>110</v>
      </c>
      <c r="I103" s="148" t="s">
        <v>23</v>
      </c>
      <c r="J103" s="248">
        <v>21789</v>
      </c>
      <c r="K103" s="148" t="s">
        <v>59</v>
      </c>
      <c r="L103" s="208">
        <v>71.709999999999994</v>
      </c>
      <c r="M103" s="154">
        <v>1.2092000000000001</v>
      </c>
      <c r="N103" s="147">
        <v>50</v>
      </c>
      <c r="O103" s="215" t="s">
        <v>206</v>
      </c>
      <c r="P103" s="230" t="s">
        <v>206</v>
      </c>
      <c r="Q103" s="153">
        <f t="shared" si="125"/>
        <v>50</v>
      </c>
      <c r="R103" s="154">
        <f t="shared" si="126"/>
        <v>60.46</v>
      </c>
      <c r="S103" s="214"/>
      <c r="T103" s="147"/>
      <c r="U103" s="147"/>
      <c r="W103" s="153"/>
      <c r="X103" s="154"/>
      <c r="Y103" s="153"/>
      <c r="Z103" s="154"/>
      <c r="AA103" s="147"/>
      <c r="AB103" s="208"/>
      <c r="AC103" s="214"/>
      <c r="AE103" s="153"/>
      <c r="AF103" s="154"/>
      <c r="AG103" s="153"/>
      <c r="AH103" s="154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  <c r="BP103" s="173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  <c r="CB103" s="173"/>
      <c r="CC103" s="173"/>
      <c r="CD103" s="173"/>
      <c r="CE103" s="173"/>
      <c r="CF103" s="173"/>
      <c r="CG103" s="173"/>
      <c r="CH103" s="173"/>
      <c r="CI103" s="173"/>
      <c r="CJ103" s="173"/>
      <c r="CK103" s="173"/>
      <c r="CL103" s="173"/>
      <c r="CM103" s="173"/>
      <c r="CN103" s="173"/>
      <c r="CO103" s="173"/>
      <c r="CP103" s="173"/>
      <c r="CQ103" s="173"/>
      <c r="CR103" s="173"/>
      <c r="CS103" s="173"/>
    </row>
    <row r="104" spans="1:97" s="148" customFormat="1" ht="15.75" x14ac:dyDescent="0.2">
      <c r="C104" s="148" t="s">
        <v>35</v>
      </c>
      <c r="D104" s="148" t="s">
        <v>22</v>
      </c>
      <c r="E104" s="148">
        <v>75</v>
      </c>
      <c r="F104" s="146" t="s">
        <v>147</v>
      </c>
      <c r="G104" s="148" t="s">
        <v>109</v>
      </c>
      <c r="H104" s="148" t="s">
        <v>110</v>
      </c>
      <c r="I104" s="148" t="s">
        <v>23</v>
      </c>
      <c r="J104" s="248">
        <v>39318</v>
      </c>
      <c r="K104" s="148" t="s">
        <v>52</v>
      </c>
      <c r="L104" s="208">
        <v>67.8</v>
      </c>
      <c r="M104" s="154">
        <v>0.88929999999999998</v>
      </c>
      <c r="N104" s="147">
        <v>55</v>
      </c>
      <c r="O104" s="215">
        <v>60</v>
      </c>
      <c r="P104" s="230">
        <v>65</v>
      </c>
      <c r="Q104" s="153">
        <f t="shared" si="125"/>
        <v>65</v>
      </c>
      <c r="R104" s="154">
        <f t="shared" si="126"/>
        <v>57.804499999999997</v>
      </c>
      <c r="S104" s="214"/>
      <c r="T104" s="147"/>
      <c r="U104" s="147"/>
      <c r="W104" s="153"/>
      <c r="X104" s="154"/>
      <c r="Y104" s="153"/>
      <c r="Z104" s="154"/>
      <c r="AA104" s="147"/>
      <c r="AB104" s="208"/>
      <c r="AC104" s="214"/>
      <c r="AE104" s="153"/>
      <c r="AF104" s="154"/>
      <c r="AG104" s="153"/>
      <c r="AH104" s="154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  <c r="AZ104" s="173"/>
      <c r="BA104" s="173"/>
      <c r="BB104" s="173"/>
      <c r="BC104" s="173"/>
      <c r="BD104" s="173"/>
      <c r="BE104" s="173"/>
      <c r="BF104" s="173"/>
      <c r="BG104" s="173"/>
      <c r="BH104" s="173"/>
      <c r="BI104" s="173"/>
      <c r="BJ104" s="173"/>
      <c r="BK104" s="173"/>
      <c r="BL104" s="173"/>
      <c r="BM104" s="173"/>
      <c r="BN104" s="173"/>
      <c r="BO104" s="173"/>
      <c r="BP104" s="173"/>
      <c r="BQ104" s="173"/>
      <c r="BR104" s="173"/>
      <c r="BS104" s="173"/>
      <c r="BT104" s="173"/>
      <c r="BU104" s="173"/>
      <c r="BV104" s="173"/>
      <c r="BW104" s="173"/>
      <c r="BX104" s="173"/>
      <c r="BY104" s="173"/>
      <c r="BZ104" s="173"/>
      <c r="CA104" s="173"/>
      <c r="CB104" s="173"/>
      <c r="CC104" s="173"/>
      <c r="CD104" s="173"/>
      <c r="CE104" s="173"/>
      <c r="CF104" s="173"/>
      <c r="CG104" s="173"/>
      <c r="CH104" s="173"/>
      <c r="CI104" s="173"/>
      <c r="CJ104" s="173"/>
      <c r="CK104" s="173"/>
      <c r="CL104" s="173"/>
      <c r="CM104" s="173"/>
      <c r="CN104" s="173"/>
      <c r="CO104" s="173"/>
      <c r="CP104" s="173"/>
      <c r="CQ104" s="173"/>
      <c r="CR104" s="173"/>
      <c r="CS104" s="173"/>
    </row>
    <row r="105" spans="1:97" s="148" customFormat="1" ht="15.75" x14ac:dyDescent="0.2">
      <c r="C105" s="148" t="s">
        <v>35</v>
      </c>
      <c r="D105" s="148" t="s">
        <v>22</v>
      </c>
      <c r="E105" s="148">
        <v>82.5</v>
      </c>
      <c r="F105" s="146" t="s">
        <v>192</v>
      </c>
      <c r="G105" s="148" t="s">
        <v>109</v>
      </c>
      <c r="H105" s="148" t="s">
        <v>110</v>
      </c>
      <c r="I105" s="148" t="s">
        <v>23</v>
      </c>
      <c r="J105" s="248">
        <v>39260</v>
      </c>
      <c r="K105" s="148" t="s">
        <v>52</v>
      </c>
      <c r="L105" s="208">
        <v>79.599999999999994</v>
      </c>
      <c r="M105" s="154">
        <v>0.78129999999999999</v>
      </c>
      <c r="N105" s="147">
        <v>52.5</v>
      </c>
      <c r="O105" s="215">
        <v>62.5</v>
      </c>
      <c r="P105" s="230" t="s">
        <v>206</v>
      </c>
      <c r="Q105" s="153">
        <f t="shared" si="125"/>
        <v>62.5</v>
      </c>
      <c r="R105" s="154">
        <f t="shared" si="126"/>
        <v>48.831249999999997</v>
      </c>
      <c r="S105" s="214"/>
      <c r="T105" s="147"/>
      <c r="U105" s="147"/>
      <c r="W105" s="153"/>
      <c r="X105" s="154"/>
      <c r="Y105" s="153"/>
      <c r="Z105" s="154"/>
      <c r="AA105" s="147"/>
      <c r="AB105" s="208"/>
      <c r="AC105" s="214"/>
      <c r="AE105" s="153"/>
      <c r="AF105" s="154"/>
      <c r="AG105" s="153"/>
      <c r="AH105" s="154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  <c r="AZ105" s="173"/>
      <c r="BA105" s="173"/>
      <c r="BB105" s="173"/>
      <c r="BC105" s="173"/>
      <c r="BD105" s="173"/>
      <c r="BE105" s="173"/>
      <c r="BF105" s="173"/>
      <c r="BG105" s="173"/>
      <c r="BH105" s="173"/>
      <c r="BI105" s="173"/>
      <c r="BJ105" s="173"/>
      <c r="BK105" s="173"/>
      <c r="BL105" s="173"/>
      <c r="BM105" s="173"/>
      <c r="BN105" s="173"/>
      <c r="BO105" s="173"/>
      <c r="BP105" s="173"/>
      <c r="BQ105" s="173"/>
      <c r="BR105" s="173"/>
      <c r="BS105" s="173"/>
      <c r="BT105" s="173"/>
      <c r="BU105" s="173"/>
      <c r="BV105" s="173"/>
      <c r="BW105" s="173"/>
      <c r="BX105" s="173"/>
      <c r="BY105" s="173"/>
      <c r="BZ105" s="173"/>
      <c r="CA105" s="173"/>
      <c r="CB105" s="173"/>
      <c r="CC105" s="173"/>
      <c r="CD105" s="173"/>
      <c r="CE105" s="173"/>
      <c r="CF105" s="173"/>
      <c r="CG105" s="173"/>
      <c r="CH105" s="173"/>
      <c r="CI105" s="173"/>
      <c r="CJ105" s="173"/>
      <c r="CK105" s="173"/>
      <c r="CL105" s="173"/>
      <c r="CM105" s="173"/>
      <c r="CN105" s="173"/>
      <c r="CO105" s="173"/>
      <c r="CP105" s="173"/>
      <c r="CQ105" s="173"/>
      <c r="CR105" s="173"/>
      <c r="CS105" s="173"/>
    </row>
    <row r="106" spans="1:97" s="148" customFormat="1" ht="15.75" x14ac:dyDescent="0.2">
      <c r="C106" s="148" t="s">
        <v>35</v>
      </c>
      <c r="D106" s="148" t="s">
        <v>22</v>
      </c>
      <c r="E106" s="148">
        <v>82.5</v>
      </c>
      <c r="F106" s="146" t="s">
        <v>148</v>
      </c>
      <c r="G106" s="148" t="s">
        <v>109</v>
      </c>
      <c r="H106" s="148" t="s">
        <v>110</v>
      </c>
      <c r="I106" s="148" t="s">
        <v>23</v>
      </c>
      <c r="J106" s="248">
        <v>39800</v>
      </c>
      <c r="K106" s="148" t="s">
        <v>74</v>
      </c>
      <c r="L106" s="208">
        <v>73.75</v>
      </c>
      <c r="M106" s="154">
        <v>0.82779999999999998</v>
      </c>
      <c r="N106" s="147">
        <v>55</v>
      </c>
      <c r="O106" s="215">
        <v>60</v>
      </c>
      <c r="P106" s="230" t="s">
        <v>206</v>
      </c>
      <c r="Q106" s="153">
        <f t="shared" si="125"/>
        <v>60</v>
      </c>
      <c r="R106" s="154">
        <f t="shared" si="126"/>
        <v>49.667999999999999</v>
      </c>
      <c r="S106" s="214"/>
      <c r="T106" s="147"/>
      <c r="U106" s="147"/>
      <c r="W106" s="153"/>
      <c r="X106" s="154"/>
      <c r="Y106" s="153"/>
      <c r="Z106" s="154"/>
      <c r="AA106" s="147"/>
      <c r="AB106" s="208"/>
      <c r="AC106" s="214"/>
      <c r="AE106" s="153"/>
      <c r="AF106" s="154"/>
      <c r="AG106" s="153"/>
      <c r="AH106" s="154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  <c r="AZ106" s="173"/>
      <c r="BA106" s="173"/>
      <c r="BB106" s="173"/>
      <c r="BC106" s="173"/>
      <c r="BD106" s="173"/>
      <c r="BE106" s="173"/>
      <c r="BF106" s="173"/>
      <c r="BG106" s="173"/>
      <c r="BH106" s="173"/>
      <c r="BI106" s="173"/>
      <c r="BJ106" s="173"/>
      <c r="BK106" s="173"/>
      <c r="BL106" s="173"/>
      <c r="BM106" s="173"/>
      <c r="BN106" s="173"/>
      <c r="BO106" s="173"/>
      <c r="BP106" s="173"/>
      <c r="BQ106" s="173"/>
      <c r="BR106" s="173"/>
      <c r="BS106" s="173"/>
      <c r="BT106" s="173"/>
      <c r="BU106" s="173"/>
      <c r="BV106" s="173"/>
      <c r="BW106" s="173"/>
      <c r="BX106" s="173"/>
      <c r="BY106" s="173"/>
      <c r="BZ106" s="173"/>
      <c r="CA106" s="173"/>
      <c r="CB106" s="173"/>
      <c r="CC106" s="173"/>
      <c r="CD106" s="173"/>
      <c r="CE106" s="173"/>
      <c r="CF106" s="173"/>
      <c r="CG106" s="173"/>
      <c r="CH106" s="173"/>
      <c r="CI106" s="173"/>
      <c r="CJ106" s="173"/>
      <c r="CK106" s="173"/>
      <c r="CL106" s="173"/>
      <c r="CM106" s="173"/>
      <c r="CN106" s="173"/>
      <c r="CO106" s="173"/>
      <c r="CP106" s="173"/>
      <c r="CQ106" s="173"/>
      <c r="CR106" s="173"/>
      <c r="CS106" s="173"/>
    </row>
    <row r="107" spans="1:97" s="448" customFormat="1" ht="15.75" x14ac:dyDescent="0.2">
      <c r="C107" s="448" t="s">
        <v>35</v>
      </c>
      <c r="D107" s="448" t="s">
        <v>22</v>
      </c>
      <c r="E107" s="448">
        <v>67.5</v>
      </c>
      <c r="F107" s="486" t="s">
        <v>134</v>
      </c>
      <c r="G107" s="448" t="s">
        <v>64</v>
      </c>
      <c r="H107" s="448" t="s">
        <v>58</v>
      </c>
      <c r="I107" s="448" t="s">
        <v>23</v>
      </c>
      <c r="J107" s="487">
        <v>38212</v>
      </c>
      <c r="K107" s="448" t="s">
        <v>81</v>
      </c>
      <c r="L107" s="443">
        <v>63.4</v>
      </c>
      <c r="M107" s="488">
        <v>0.83099999999999996</v>
      </c>
      <c r="N107" s="427">
        <v>50</v>
      </c>
      <c r="O107" s="434" t="s">
        <v>206</v>
      </c>
      <c r="P107" s="438">
        <v>60</v>
      </c>
      <c r="Q107" s="489">
        <f t="shared" si="125"/>
        <v>60</v>
      </c>
      <c r="R107" s="488">
        <f>M107*Q107</f>
        <v>49.86</v>
      </c>
      <c r="S107" s="440"/>
      <c r="T107" s="427"/>
      <c r="U107" s="427"/>
      <c r="W107" s="489"/>
      <c r="X107" s="488"/>
      <c r="Y107" s="489"/>
      <c r="Z107" s="488"/>
      <c r="AA107" s="427"/>
      <c r="AB107" s="443"/>
      <c r="AC107" s="440"/>
      <c r="AE107" s="489"/>
      <c r="AF107" s="488"/>
      <c r="AG107" s="489"/>
      <c r="AH107" s="488"/>
      <c r="AJ107" s="490"/>
      <c r="AK107" s="490"/>
      <c r="AL107" s="490"/>
      <c r="AM107" s="490"/>
      <c r="AN107" s="490"/>
      <c r="AO107" s="490"/>
      <c r="AP107" s="490"/>
      <c r="AQ107" s="490"/>
      <c r="AR107" s="490"/>
      <c r="AS107" s="490"/>
      <c r="AT107" s="490"/>
      <c r="AU107" s="490"/>
      <c r="AV107" s="490"/>
      <c r="AW107" s="490"/>
      <c r="AX107" s="490"/>
      <c r="AY107" s="490"/>
      <c r="AZ107" s="490"/>
      <c r="BA107" s="490"/>
      <c r="BB107" s="490"/>
      <c r="BC107" s="490"/>
      <c r="BD107" s="490"/>
      <c r="BE107" s="490"/>
      <c r="BF107" s="490"/>
      <c r="BG107" s="490"/>
      <c r="BH107" s="490"/>
      <c r="BI107" s="490"/>
      <c r="BJ107" s="490"/>
      <c r="BK107" s="490"/>
      <c r="BL107" s="490"/>
      <c r="BM107" s="490"/>
      <c r="BN107" s="490"/>
      <c r="BO107" s="490"/>
      <c r="BP107" s="490"/>
      <c r="BQ107" s="490"/>
      <c r="BR107" s="490"/>
      <c r="BS107" s="490"/>
      <c r="BT107" s="490"/>
      <c r="BU107" s="490"/>
      <c r="BV107" s="490"/>
      <c r="BW107" s="490"/>
      <c r="BX107" s="490"/>
      <c r="BY107" s="490"/>
      <c r="BZ107" s="490"/>
      <c r="CA107" s="490"/>
      <c r="CB107" s="490"/>
      <c r="CC107" s="490"/>
      <c r="CD107" s="490"/>
      <c r="CE107" s="490"/>
      <c r="CF107" s="490"/>
      <c r="CG107" s="490"/>
      <c r="CH107" s="490"/>
      <c r="CI107" s="490"/>
      <c r="CJ107" s="490"/>
      <c r="CK107" s="490"/>
      <c r="CL107" s="490"/>
      <c r="CM107" s="490"/>
      <c r="CN107" s="490"/>
      <c r="CO107" s="490"/>
      <c r="CP107" s="490"/>
      <c r="CQ107" s="490"/>
      <c r="CR107" s="490"/>
      <c r="CS107" s="490"/>
    </row>
    <row r="108" spans="1:97" s="148" customFormat="1" ht="15.75" x14ac:dyDescent="0.2">
      <c r="C108" s="148" t="s">
        <v>35</v>
      </c>
      <c r="D108" s="148" t="s">
        <v>22</v>
      </c>
      <c r="E108" s="148">
        <v>90</v>
      </c>
      <c r="F108" s="146" t="s">
        <v>144</v>
      </c>
      <c r="G108" s="148" t="s">
        <v>145</v>
      </c>
      <c r="H108" s="148" t="s">
        <v>58</v>
      </c>
      <c r="I108" s="148" t="s">
        <v>23</v>
      </c>
      <c r="J108" s="248">
        <v>31738</v>
      </c>
      <c r="K108" s="148" t="s">
        <v>40</v>
      </c>
      <c r="L108" s="208">
        <v>85.85</v>
      </c>
      <c r="M108" s="154">
        <v>0.60309999999999997</v>
      </c>
      <c r="N108" s="147">
        <v>60</v>
      </c>
      <c r="O108" s="215">
        <v>67.5</v>
      </c>
      <c r="P108" s="230">
        <v>72.5</v>
      </c>
      <c r="Q108" s="153">
        <f t="shared" si="125"/>
        <v>72.5</v>
      </c>
      <c r="R108" s="154">
        <f t="shared" si="126"/>
        <v>43.72475</v>
      </c>
      <c r="S108" s="214"/>
      <c r="T108" s="147"/>
      <c r="U108" s="147"/>
      <c r="W108" s="153"/>
      <c r="X108" s="154"/>
      <c r="Y108" s="153"/>
      <c r="Z108" s="154"/>
      <c r="AA108" s="147"/>
      <c r="AB108" s="208"/>
      <c r="AC108" s="214"/>
      <c r="AE108" s="153"/>
      <c r="AF108" s="154"/>
      <c r="AG108" s="153"/>
      <c r="AH108" s="154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3"/>
      <c r="AY108" s="173"/>
      <c r="AZ108" s="173"/>
      <c r="BA108" s="173"/>
      <c r="BB108" s="173"/>
      <c r="BC108" s="173"/>
      <c r="BD108" s="173"/>
      <c r="BE108" s="173"/>
      <c r="BF108" s="173"/>
      <c r="BG108" s="173"/>
      <c r="BH108" s="173"/>
      <c r="BI108" s="173"/>
      <c r="BJ108" s="173"/>
      <c r="BK108" s="173"/>
      <c r="BL108" s="173"/>
      <c r="BM108" s="173"/>
      <c r="BN108" s="173"/>
      <c r="BO108" s="173"/>
      <c r="BP108" s="173"/>
      <c r="BQ108" s="173"/>
      <c r="BR108" s="173"/>
      <c r="BS108" s="173"/>
      <c r="BT108" s="173"/>
      <c r="BU108" s="173"/>
      <c r="BV108" s="173"/>
      <c r="BW108" s="173"/>
      <c r="BX108" s="173"/>
      <c r="BY108" s="173"/>
      <c r="BZ108" s="173"/>
      <c r="CA108" s="173"/>
      <c r="CB108" s="173"/>
      <c r="CC108" s="173"/>
      <c r="CD108" s="173"/>
      <c r="CE108" s="173"/>
      <c r="CF108" s="173"/>
      <c r="CG108" s="173"/>
      <c r="CH108" s="173"/>
      <c r="CI108" s="173"/>
      <c r="CJ108" s="173"/>
      <c r="CK108" s="173"/>
      <c r="CL108" s="173"/>
      <c r="CM108" s="173"/>
      <c r="CN108" s="173"/>
      <c r="CO108" s="173"/>
      <c r="CP108" s="173"/>
      <c r="CQ108" s="173"/>
      <c r="CR108" s="173"/>
      <c r="CS108" s="173"/>
    </row>
    <row r="109" spans="1:97" s="448" customFormat="1" ht="15.75" x14ac:dyDescent="0.2">
      <c r="C109" s="448" t="s">
        <v>35</v>
      </c>
      <c r="D109" s="448" t="s">
        <v>22</v>
      </c>
      <c r="E109" s="448">
        <v>75</v>
      </c>
      <c r="F109" s="486" t="s">
        <v>140</v>
      </c>
      <c r="G109" s="448" t="s">
        <v>64</v>
      </c>
      <c r="H109" s="448" t="s">
        <v>58</v>
      </c>
      <c r="I109" s="448" t="s">
        <v>23</v>
      </c>
      <c r="J109" s="487">
        <v>38209</v>
      </c>
      <c r="K109" s="448" t="s">
        <v>81</v>
      </c>
      <c r="L109" s="443" t="s">
        <v>191</v>
      </c>
      <c r="M109" s="488">
        <v>0.76790000000000003</v>
      </c>
      <c r="N109" s="427">
        <v>55</v>
      </c>
      <c r="O109" s="434">
        <v>65</v>
      </c>
      <c r="P109" s="438" t="s">
        <v>206</v>
      </c>
      <c r="Q109" s="489">
        <f t="shared" si="125"/>
        <v>65</v>
      </c>
      <c r="R109" s="488">
        <f t="shared" si="126"/>
        <v>49.913499999999999</v>
      </c>
      <c r="S109" s="440"/>
      <c r="T109" s="427"/>
      <c r="U109" s="427"/>
      <c r="W109" s="489"/>
      <c r="X109" s="488"/>
      <c r="Y109" s="489"/>
      <c r="Z109" s="488"/>
      <c r="AA109" s="427"/>
      <c r="AB109" s="443"/>
      <c r="AC109" s="440"/>
      <c r="AE109" s="489"/>
      <c r="AF109" s="488"/>
      <c r="AG109" s="489"/>
      <c r="AH109" s="488"/>
      <c r="AJ109" s="490"/>
      <c r="AK109" s="490"/>
      <c r="AL109" s="490"/>
      <c r="AM109" s="490"/>
      <c r="AN109" s="490"/>
      <c r="AO109" s="490"/>
      <c r="AP109" s="490"/>
      <c r="AQ109" s="490"/>
      <c r="AR109" s="490"/>
      <c r="AS109" s="490"/>
      <c r="AT109" s="490"/>
      <c r="AU109" s="490"/>
      <c r="AV109" s="490"/>
      <c r="AW109" s="490"/>
      <c r="AX109" s="490"/>
      <c r="AY109" s="490"/>
      <c r="AZ109" s="490"/>
      <c r="BA109" s="490"/>
      <c r="BB109" s="490"/>
      <c r="BC109" s="490"/>
      <c r="BD109" s="490"/>
      <c r="BE109" s="490"/>
      <c r="BF109" s="490"/>
      <c r="BG109" s="490"/>
      <c r="BH109" s="490"/>
      <c r="BI109" s="490"/>
      <c r="BJ109" s="490"/>
      <c r="BK109" s="490"/>
      <c r="BL109" s="490"/>
      <c r="BM109" s="490"/>
      <c r="BN109" s="490"/>
      <c r="BO109" s="490"/>
      <c r="BP109" s="490"/>
      <c r="BQ109" s="490"/>
      <c r="BR109" s="490"/>
      <c r="BS109" s="490"/>
      <c r="BT109" s="490"/>
      <c r="BU109" s="490"/>
      <c r="BV109" s="490"/>
      <c r="BW109" s="490"/>
      <c r="BX109" s="490"/>
      <c r="BY109" s="490"/>
      <c r="BZ109" s="490"/>
      <c r="CA109" s="490"/>
      <c r="CB109" s="490"/>
      <c r="CC109" s="490"/>
      <c r="CD109" s="490"/>
      <c r="CE109" s="490"/>
      <c r="CF109" s="490"/>
      <c r="CG109" s="490"/>
      <c r="CH109" s="490"/>
      <c r="CI109" s="490"/>
      <c r="CJ109" s="490"/>
      <c r="CK109" s="490"/>
      <c r="CL109" s="490"/>
      <c r="CM109" s="490"/>
      <c r="CN109" s="490"/>
      <c r="CO109" s="490"/>
      <c r="CP109" s="490"/>
      <c r="CQ109" s="490"/>
      <c r="CR109" s="490"/>
      <c r="CS109" s="490"/>
    </row>
    <row r="110" spans="1:97" s="385" customFormat="1" ht="37.5" x14ac:dyDescent="0.2">
      <c r="C110" s="385" t="s">
        <v>35</v>
      </c>
      <c r="D110" s="385" t="s">
        <v>78</v>
      </c>
      <c r="E110" s="385">
        <v>110</v>
      </c>
      <c r="F110" s="407" t="s">
        <v>201</v>
      </c>
      <c r="G110" s="385" t="s">
        <v>65</v>
      </c>
      <c r="H110" s="385" t="s">
        <v>58</v>
      </c>
      <c r="I110" s="385" t="s">
        <v>23</v>
      </c>
      <c r="J110" s="386">
        <v>22635</v>
      </c>
      <c r="K110" s="148" t="s">
        <v>59</v>
      </c>
      <c r="L110" s="387">
        <v>106.9</v>
      </c>
      <c r="M110" s="388">
        <v>0.91920000000000002</v>
      </c>
      <c r="N110" s="389">
        <v>55</v>
      </c>
      <c r="O110" s="390">
        <v>65</v>
      </c>
      <c r="P110" s="391" t="s">
        <v>206</v>
      </c>
      <c r="Q110" s="384">
        <f t="shared" si="125"/>
        <v>65</v>
      </c>
      <c r="R110" s="392">
        <f t="shared" si="126"/>
        <v>59.748000000000005</v>
      </c>
      <c r="S110" s="393"/>
      <c r="T110" s="389"/>
      <c r="U110" s="389"/>
      <c r="X110" s="388"/>
      <c r="Z110" s="388"/>
      <c r="AA110" s="389"/>
      <c r="AB110" s="387"/>
      <c r="AC110" s="393"/>
      <c r="AF110" s="388"/>
      <c r="AH110" s="388"/>
      <c r="AJ110" s="394"/>
      <c r="AK110" s="394"/>
      <c r="AL110" s="394"/>
      <c r="AM110" s="394"/>
      <c r="AN110" s="394"/>
      <c r="AO110" s="394"/>
      <c r="AP110" s="394"/>
      <c r="AQ110" s="394"/>
      <c r="AR110" s="394"/>
      <c r="AS110" s="394"/>
      <c r="AT110" s="394"/>
      <c r="AU110" s="394"/>
      <c r="AV110" s="394"/>
      <c r="AW110" s="394"/>
      <c r="AX110" s="394"/>
      <c r="AY110" s="394"/>
      <c r="AZ110" s="394"/>
      <c r="BA110" s="394"/>
      <c r="BB110" s="394"/>
      <c r="BC110" s="394"/>
      <c r="BD110" s="394"/>
      <c r="BE110" s="394"/>
      <c r="BF110" s="394"/>
      <c r="BG110" s="394"/>
      <c r="BH110" s="394"/>
      <c r="BI110" s="394"/>
      <c r="BJ110" s="394"/>
      <c r="BK110" s="394"/>
      <c r="BL110" s="394"/>
      <c r="BM110" s="394"/>
      <c r="BN110" s="394"/>
      <c r="BO110" s="394"/>
      <c r="BP110" s="394"/>
      <c r="BQ110" s="394"/>
      <c r="BR110" s="394"/>
      <c r="BS110" s="394"/>
      <c r="BT110" s="394"/>
      <c r="BU110" s="394"/>
      <c r="BV110" s="394"/>
      <c r="BW110" s="394"/>
      <c r="BX110" s="394"/>
      <c r="BY110" s="394"/>
      <c r="BZ110" s="394"/>
      <c r="CA110" s="394"/>
      <c r="CB110" s="394"/>
      <c r="CC110" s="394"/>
      <c r="CD110" s="394"/>
      <c r="CE110" s="394"/>
      <c r="CF110" s="394"/>
      <c r="CG110" s="394"/>
      <c r="CH110" s="394"/>
      <c r="CI110" s="394"/>
      <c r="CJ110" s="394"/>
      <c r="CK110" s="394"/>
      <c r="CL110" s="394"/>
      <c r="CM110" s="394"/>
      <c r="CN110" s="394"/>
      <c r="CO110" s="394"/>
      <c r="CP110" s="394"/>
      <c r="CQ110" s="394"/>
      <c r="CR110" s="394"/>
      <c r="CS110" s="394"/>
    </row>
    <row r="111" spans="1:97" s="163" customFormat="1" ht="15.75" x14ac:dyDescent="0.2">
      <c r="C111" s="163" t="s">
        <v>35</v>
      </c>
      <c r="D111" s="160" t="s">
        <v>22</v>
      </c>
      <c r="E111" s="163">
        <v>82.5</v>
      </c>
      <c r="F111" s="161" t="s">
        <v>108</v>
      </c>
      <c r="G111" s="163" t="s">
        <v>109</v>
      </c>
      <c r="H111" s="163" t="s">
        <v>110</v>
      </c>
      <c r="I111" s="163" t="s">
        <v>23</v>
      </c>
      <c r="J111" s="280">
        <v>34911</v>
      </c>
      <c r="K111" s="163" t="s">
        <v>40</v>
      </c>
      <c r="L111" s="218">
        <v>81.349999999999994</v>
      </c>
      <c r="M111" s="171">
        <v>6257</v>
      </c>
      <c r="N111" s="163">
        <v>67.5</v>
      </c>
      <c r="O111" s="281">
        <v>75</v>
      </c>
      <c r="P111" s="281">
        <v>82.5</v>
      </c>
      <c r="Q111" s="168">
        <f t="shared" si="125"/>
        <v>82.5</v>
      </c>
      <c r="R111" s="171">
        <f t="shared" si="126"/>
        <v>516202.5</v>
      </c>
      <c r="S111" s="218"/>
      <c r="X111" s="171"/>
      <c r="Z111" s="171"/>
      <c r="AB111" s="218"/>
      <c r="AC111" s="218"/>
      <c r="AF111" s="171"/>
      <c r="AH111" s="171"/>
      <c r="AJ111" s="282"/>
      <c r="AK111" s="173"/>
      <c r="AL111" s="173"/>
      <c r="AM111" s="173"/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173"/>
      <c r="AX111" s="173"/>
      <c r="AY111" s="173"/>
      <c r="AZ111" s="173"/>
      <c r="BA111" s="173"/>
      <c r="BB111" s="173"/>
      <c r="BC111" s="173"/>
      <c r="BD111" s="173"/>
      <c r="BE111" s="173"/>
      <c r="BF111" s="173"/>
      <c r="BG111" s="173"/>
      <c r="BH111" s="173"/>
      <c r="BI111" s="173"/>
      <c r="BJ111" s="173"/>
      <c r="BK111" s="173"/>
      <c r="BL111" s="173"/>
      <c r="BM111" s="173"/>
      <c r="BN111" s="173"/>
      <c r="BO111" s="173"/>
      <c r="BP111" s="173"/>
      <c r="BQ111" s="173"/>
      <c r="BR111" s="173"/>
      <c r="BS111" s="173"/>
      <c r="BT111" s="173"/>
      <c r="BU111" s="173"/>
      <c r="BV111" s="173"/>
      <c r="BW111" s="173"/>
      <c r="BX111" s="173"/>
      <c r="BY111" s="173"/>
      <c r="BZ111" s="173"/>
      <c r="CA111" s="173"/>
      <c r="CB111" s="173"/>
      <c r="CC111" s="173"/>
      <c r="CD111" s="173"/>
      <c r="CE111" s="173"/>
      <c r="CF111" s="173"/>
      <c r="CG111" s="173"/>
      <c r="CH111" s="173"/>
      <c r="CI111" s="173"/>
      <c r="CJ111" s="173"/>
      <c r="CK111" s="173"/>
      <c r="CL111" s="173"/>
      <c r="CM111" s="173"/>
      <c r="CN111" s="173"/>
      <c r="CO111" s="173"/>
      <c r="CP111" s="173"/>
      <c r="CQ111" s="173"/>
      <c r="CR111" s="173"/>
      <c r="CS111" s="173"/>
    </row>
    <row r="112" spans="1:97" s="336" customFormat="1" ht="31.5" x14ac:dyDescent="0.2">
      <c r="A112" s="310"/>
      <c r="B112" s="311"/>
      <c r="C112" s="311"/>
      <c r="D112" s="311"/>
      <c r="E112" s="311"/>
      <c r="F112" s="338" t="s">
        <v>106</v>
      </c>
      <c r="G112" s="312" t="s">
        <v>21</v>
      </c>
      <c r="H112" s="311"/>
      <c r="I112" s="311"/>
      <c r="J112" s="313"/>
      <c r="K112" s="311"/>
      <c r="L112" s="314"/>
      <c r="M112" s="315"/>
      <c r="N112" s="311"/>
      <c r="O112" s="314"/>
      <c r="P112" s="317"/>
      <c r="Q112" s="314"/>
      <c r="R112" s="312"/>
      <c r="S112" s="315"/>
      <c r="T112" s="311"/>
      <c r="U112" s="311"/>
      <c r="V112" s="311"/>
      <c r="W112" s="311"/>
      <c r="X112" s="312"/>
      <c r="Y112" s="315"/>
      <c r="Z112" s="312"/>
      <c r="AA112" s="315"/>
      <c r="AB112" s="311"/>
      <c r="AC112" s="317"/>
      <c r="AD112" s="311"/>
      <c r="AE112" s="311"/>
      <c r="AF112" s="312"/>
      <c r="AG112" s="315"/>
      <c r="AH112" s="312"/>
      <c r="AI112" s="315"/>
      <c r="AJ112" s="320"/>
    </row>
    <row r="113" spans="1:35" s="173" customFormat="1" ht="15.75" x14ac:dyDescent="0.2">
      <c r="A113" s="145"/>
      <c r="B113" s="145"/>
      <c r="C113" s="145" t="s">
        <v>34</v>
      </c>
      <c r="D113" s="160" t="s">
        <v>22</v>
      </c>
      <c r="E113" s="145"/>
      <c r="F113" s="284" t="s">
        <v>164</v>
      </c>
      <c r="G113" s="145" t="s">
        <v>109</v>
      </c>
      <c r="H113" s="145" t="s">
        <v>110</v>
      </c>
      <c r="I113" s="145" t="s">
        <v>23</v>
      </c>
      <c r="J113" s="279">
        <v>39086</v>
      </c>
      <c r="K113" s="145" t="s">
        <v>52</v>
      </c>
      <c r="L113" s="197">
        <v>74</v>
      </c>
      <c r="M113" s="198">
        <v>0.86060000000000003</v>
      </c>
      <c r="N113" s="145">
        <v>32.5</v>
      </c>
      <c r="O113" s="236" t="s">
        <v>206</v>
      </c>
      <c r="P113" s="236">
        <v>37.5</v>
      </c>
      <c r="Q113" s="207">
        <f t="shared" ref="Q113" si="127">MAX(N113:P113)</f>
        <v>37.5</v>
      </c>
      <c r="R113" s="198">
        <f t="shared" ref="R113" si="128">M113*Q113</f>
        <v>32.272500000000001</v>
      </c>
      <c r="S113" s="197"/>
      <c r="T113" s="145"/>
      <c r="U113" s="145"/>
      <c r="V113" s="145"/>
      <c r="W113" s="145"/>
      <c r="X113" s="198"/>
      <c r="Y113" s="145"/>
      <c r="Z113" s="198"/>
      <c r="AA113" s="145"/>
      <c r="AB113" s="197"/>
      <c r="AC113" s="197"/>
      <c r="AD113" s="145"/>
      <c r="AE113" s="145"/>
      <c r="AF113" s="198"/>
      <c r="AG113" s="145"/>
      <c r="AH113" s="198"/>
      <c r="AI113" s="145"/>
    </row>
    <row r="114" spans="1:35" x14ac:dyDescent="0.2">
      <c r="F114" s="408"/>
      <c r="J114" s="85"/>
      <c r="K114" s="26"/>
      <c r="L114" s="30"/>
      <c r="M114" s="27"/>
      <c r="N114" s="26"/>
      <c r="O114" s="29"/>
      <c r="P114" s="29"/>
      <c r="R114" s="27"/>
      <c r="U114" s="26"/>
      <c r="V114" s="26"/>
      <c r="W114" s="26"/>
      <c r="Z114" s="27"/>
      <c r="AC114" s="30"/>
      <c r="AD114" s="26"/>
      <c r="AE114" s="26"/>
      <c r="AH114" s="27"/>
    </row>
    <row r="115" spans="1:35" s="8" customFormat="1" x14ac:dyDescent="0.2">
      <c r="A115" s="23" t="s">
        <v>26</v>
      </c>
      <c r="F115" s="409" t="s">
        <v>42</v>
      </c>
      <c r="J115" s="9"/>
      <c r="K115" s="24"/>
      <c r="M115" s="4"/>
      <c r="N115" s="4"/>
      <c r="P115" s="11"/>
      <c r="S115" s="9"/>
      <c r="U115" s="11"/>
      <c r="V115" s="24"/>
      <c r="W115" s="11"/>
      <c r="X115" s="24"/>
      <c r="Z115" s="4"/>
      <c r="AB115" s="9"/>
      <c r="AC115" s="69"/>
      <c r="AD115" s="24"/>
      <c r="AE115" s="11"/>
      <c r="AF115" s="24"/>
    </row>
    <row r="116" spans="1:35" s="8" customFormat="1" x14ac:dyDescent="0.2">
      <c r="A116" s="23" t="s">
        <v>27</v>
      </c>
      <c r="F116" s="409" t="s">
        <v>53</v>
      </c>
      <c r="J116" s="9"/>
      <c r="K116" s="24"/>
      <c r="M116" s="4"/>
      <c r="N116" s="4"/>
      <c r="P116" s="11"/>
      <c r="S116" s="9"/>
      <c r="U116" s="11"/>
      <c r="V116" s="24"/>
      <c r="W116" s="11"/>
      <c r="X116" s="24"/>
      <c r="Z116" s="4"/>
      <c r="AB116" s="9"/>
      <c r="AC116" s="69"/>
      <c r="AD116" s="24"/>
      <c r="AE116" s="11"/>
      <c r="AF116" s="24"/>
    </row>
    <row r="117" spans="1:35" s="8" customFormat="1" x14ac:dyDescent="0.2">
      <c r="A117" s="23" t="s">
        <v>28</v>
      </c>
      <c r="F117" s="409" t="s">
        <v>43</v>
      </c>
      <c r="J117" s="9"/>
      <c r="K117" s="24"/>
      <c r="M117" s="4"/>
      <c r="N117" s="4"/>
      <c r="P117" s="11"/>
      <c r="S117" s="9"/>
      <c r="U117" s="11"/>
      <c r="V117" s="24"/>
      <c r="W117" s="11"/>
      <c r="X117" s="24"/>
      <c r="Z117" s="4"/>
      <c r="AB117" s="9"/>
      <c r="AC117" s="69"/>
      <c r="AD117" s="24"/>
      <c r="AE117" s="11"/>
      <c r="AF117" s="24"/>
    </row>
    <row r="118" spans="1:35" s="8" customFormat="1" x14ac:dyDescent="0.2">
      <c r="A118" s="23" t="s">
        <v>29</v>
      </c>
      <c r="F118" s="409" t="s">
        <v>44</v>
      </c>
      <c r="J118" s="9"/>
      <c r="K118" s="24"/>
      <c r="M118" s="4"/>
      <c r="N118" s="4"/>
      <c r="P118" s="11"/>
      <c r="S118" s="9"/>
      <c r="U118" s="11"/>
      <c r="V118" s="24"/>
      <c r="W118" s="11"/>
      <c r="X118" s="24"/>
      <c r="Z118" s="4"/>
      <c r="AB118" s="9"/>
      <c r="AC118" s="69"/>
      <c r="AD118" s="24"/>
      <c r="AE118" s="11"/>
      <c r="AF118" s="24"/>
    </row>
    <row r="119" spans="1:35" s="8" customFormat="1" x14ac:dyDescent="0.2">
      <c r="A119" s="23" t="s">
        <v>30</v>
      </c>
      <c r="F119" s="409" t="s">
        <v>54</v>
      </c>
      <c r="J119" s="9"/>
      <c r="K119" s="24"/>
      <c r="M119" s="4"/>
      <c r="N119" s="4"/>
      <c r="P119" s="11"/>
      <c r="S119" s="9"/>
      <c r="U119" s="11"/>
      <c r="V119" s="24"/>
      <c r="W119" s="11"/>
      <c r="X119" s="24"/>
      <c r="Z119" s="4"/>
      <c r="AB119" s="9"/>
      <c r="AC119" s="69"/>
      <c r="AD119" s="24"/>
      <c r="AE119" s="11"/>
      <c r="AF119" s="24"/>
    </row>
    <row r="120" spans="1:35" s="8" customFormat="1" x14ac:dyDescent="0.2">
      <c r="A120" s="23" t="s">
        <v>30</v>
      </c>
      <c r="F120" s="409" t="s">
        <v>45</v>
      </c>
      <c r="J120" s="9"/>
      <c r="K120" s="24"/>
      <c r="M120" s="4"/>
      <c r="N120" s="4"/>
      <c r="P120" s="11"/>
      <c r="S120" s="9"/>
      <c r="U120" s="11"/>
      <c r="V120" s="24"/>
      <c r="W120" s="11"/>
      <c r="X120" s="24"/>
      <c r="Z120" s="4"/>
      <c r="AB120" s="9"/>
      <c r="AC120" s="69"/>
      <c r="AD120" s="24"/>
      <c r="AE120" s="11"/>
      <c r="AF120" s="24"/>
    </row>
    <row r="121" spans="1:35" s="8" customFormat="1" x14ac:dyDescent="0.2">
      <c r="A121" s="23" t="s">
        <v>31</v>
      </c>
      <c r="F121" s="409"/>
      <c r="J121" s="9"/>
      <c r="K121" s="24"/>
      <c r="M121" s="4"/>
      <c r="N121" s="4"/>
      <c r="P121" s="11"/>
      <c r="S121" s="9"/>
      <c r="U121" s="11"/>
      <c r="V121" s="24"/>
      <c r="W121" s="11"/>
      <c r="X121" s="24"/>
      <c r="Z121" s="4"/>
      <c r="AB121" s="9"/>
      <c r="AC121" s="69"/>
      <c r="AD121" s="24"/>
      <c r="AE121" s="11"/>
      <c r="AF121" s="24"/>
    </row>
    <row r="122" spans="1:35" s="8" customFormat="1" x14ac:dyDescent="0.2">
      <c r="A122" s="23" t="s">
        <v>32</v>
      </c>
      <c r="F122" s="409"/>
      <c r="J122" s="9"/>
      <c r="K122" s="24"/>
      <c r="M122" s="4"/>
      <c r="N122" s="4"/>
      <c r="P122" s="11"/>
      <c r="S122" s="9"/>
      <c r="U122" s="11"/>
      <c r="V122" s="24"/>
      <c r="W122" s="11"/>
      <c r="X122" s="24"/>
      <c r="Z122" s="4"/>
      <c r="AB122" s="9"/>
      <c r="AC122" s="69"/>
      <c r="AD122" s="24"/>
      <c r="AE122" s="11"/>
      <c r="AF122" s="24"/>
    </row>
    <row r="123" spans="1:35" s="8" customFormat="1" x14ac:dyDescent="0.2">
      <c r="A123" s="23"/>
      <c r="F123" s="409"/>
      <c r="J123" s="9"/>
      <c r="K123" s="24"/>
      <c r="M123" s="4"/>
      <c r="N123" s="4"/>
      <c r="P123" s="11"/>
      <c r="S123" s="9"/>
      <c r="U123" s="11"/>
      <c r="V123" s="24"/>
      <c r="W123" s="11"/>
      <c r="X123" s="24"/>
      <c r="Z123" s="4"/>
      <c r="AB123" s="9"/>
      <c r="AC123" s="69"/>
      <c r="AD123" s="24"/>
      <c r="AE123" s="11"/>
      <c r="AF123" s="24"/>
    </row>
    <row r="124" spans="1:35" x14ac:dyDescent="0.2">
      <c r="A124" s="31"/>
    </row>
    <row r="125" spans="1:35" x14ac:dyDescent="0.2">
      <c r="A125" s="31"/>
    </row>
    <row r="126" spans="1:35" x14ac:dyDescent="0.2">
      <c r="A126" s="31"/>
    </row>
  </sheetData>
  <autoFilter ref="A3:BZ82"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69">
      <filters blank="1"/>
    </filterColumn>
  </autoFilter>
  <sortState ref="D30:K31">
    <sortCondition ref="D30:D31"/>
    <sortCondition ref="E30:E31"/>
  </sortState>
  <mergeCells count="20">
    <mergeCell ref="A1:AI2"/>
    <mergeCell ref="AG3:AH3"/>
    <mergeCell ref="AI3:AI4"/>
    <mergeCell ref="N3:R3"/>
    <mergeCell ref="S3:X3"/>
    <mergeCell ref="Y3:Z3"/>
    <mergeCell ref="AA3:AF3"/>
    <mergeCell ref="M3:M4"/>
    <mergeCell ref="A3:A4"/>
    <mergeCell ref="K3:K4"/>
    <mergeCell ref="L3:L4"/>
    <mergeCell ref="B3:B4"/>
    <mergeCell ref="E3:E4"/>
    <mergeCell ref="F3:F4"/>
    <mergeCell ref="G3:G4"/>
    <mergeCell ref="H3:H4"/>
    <mergeCell ref="I3:I4"/>
    <mergeCell ref="J3:J4"/>
    <mergeCell ref="C3:C4"/>
    <mergeCell ref="D3:D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1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zoomScale="70" zoomScaleNormal="70" workbookViewId="0">
      <pane xSplit="12" ySplit="4" topLeftCell="M5" activePane="bottomRight" state="frozen"/>
      <selection pane="topRight" activeCell="M1" sqref="M1"/>
      <selection pane="bottomLeft" activeCell="A5" sqref="A5"/>
      <selection pane="bottomRight" activeCell="G6" sqref="G6"/>
    </sheetView>
  </sheetViews>
  <sheetFormatPr defaultRowHeight="12.75" x14ac:dyDescent="0.2"/>
  <cols>
    <col min="1" max="1" width="4.85546875" style="8" customWidth="1"/>
    <col min="2" max="2" width="6" style="8" bestFit="1" customWidth="1"/>
    <col min="3" max="3" width="5.7109375" style="8" customWidth="1"/>
    <col min="4" max="4" width="8.85546875" style="8" bestFit="1" customWidth="1"/>
    <col min="5" max="5" width="8.7109375" style="8" customWidth="1"/>
    <col min="6" max="6" width="38" style="8" customWidth="1"/>
    <col min="7" max="7" width="23.28515625" style="8" customWidth="1"/>
    <col min="8" max="8" width="18.5703125" style="8" customWidth="1"/>
    <col min="9" max="9" width="9" style="8" customWidth="1"/>
    <col min="10" max="10" width="13.5703125" style="9" customWidth="1"/>
    <col min="11" max="11" width="15.7109375" style="15" customWidth="1"/>
    <col min="12" max="12" width="11.5703125" style="8" customWidth="1"/>
    <col min="13" max="13" width="10.7109375" style="4" customWidth="1"/>
    <col min="14" max="14" width="5.5703125" style="4" bestFit="1" customWidth="1"/>
    <col min="15" max="15" width="7.140625" style="9" bestFit="1" customWidth="1"/>
    <col min="16" max="16" width="6" style="11" bestFit="1" customWidth="1"/>
    <col min="17" max="17" width="6.85546875" style="69" customWidth="1"/>
    <col min="18" max="18" width="6.5703125" style="8" bestFit="1" customWidth="1"/>
    <col min="19" max="19" width="12" style="8" customWidth="1"/>
    <col min="20" max="20" width="6.5703125" style="8" bestFit="1" customWidth="1"/>
    <col min="21" max="21" width="7.5703125" style="8" customWidth="1"/>
    <col min="22" max="22" width="5.5703125" style="11" bestFit="1" customWidth="1"/>
    <col min="23" max="23" width="5.5703125" style="24" customWidth="1"/>
    <col min="24" max="24" width="6.5703125" style="11" bestFit="1" customWidth="1"/>
    <col min="25" max="25" width="11.28515625" style="15" customWidth="1"/>
    <col min="26" max="26" width="7.42578125" style="8" bestFit="1" customWidth="1"/>
    <col min="27" max="27" width="10.140625" style="4" customWidth="1"/>
    <col min="28" max="28" width="5.5703125" style="8" bestFit="1" customWidth="1"/>
    <col min="29" max="29" width="7.140625" style="8" customWidth="1"/>
    <col min="30" max="30" width="6" style="11" bestFit="1" customWidth="1"/>
    <col min="31" max="31" width="7.28515625" style="24" customWidth="1"/>
    <col min="32" max="32" width="6.5703125" style="11" bestFit="1" customWidth="1"/>
    <col min="33" max="33" width="9" style="15" customWidth="1"/>
    <col min="34" max="34" width="6.140625" style="8" bestFit="1" customWidth="1"/>
    <col min="35" max="35" width="10" style="8" customWidth="1"/>
    <col min="36" max="36" width="11.42578125" style="8" customWidth="1"/>
    <col min="37" max="16384" width="9.140625" style="8"/>
  </cols>
  <sheetData>
    <row r="1" spans="1:36" ht="20.25" x14ac:dyDescent="0.2">
      <c r="A1" s="510" t="s">
        <v>100</v>
      </c>
      <c r="B1" s="510"/>
      <c r="C1" s="510"/>
      <c r="D1" s="510"/>
      <c r="E1" s="510"/>
      <c r="F1" s="510"/>
      <c r="G1" s="510"/>
      <c r="H1" s="510"/>
      <c r="I1" s="510"/>
      <c r="J1" s="510"/>
      <c r="K1" s="14"/>
      <c r="L1" s="5"/>
      <c r="M1" s="17"/>
      <c r="N1" s="17"/>
      <c r="O1" s="65"/>
      <c r="P1" s="5"/>
      <c r="Q1" s="65"/>
      <c r="R1" s="5"/>
      <c r="S1" s="5"/>
      <c r="T1" s="5"/>
      <c r="U1" s="5"/>
      <c r="V1" s="18"/>
    </row>
    <row r="2" spans="1:36" ht="21" thickBot="1" x14ac:dyDescent="0.25">
      <c r="C2" s="57"/>
      <c r="D2" s="5"/>
      <c r="E2" s="5"/>
      <c r="F2" s="5"/>
      <c r="G2" s="5"/>
      <c r="H2" s="6"/>
      <c r="K2" s="57"/>
      <c r="L2" s="5"/>
      <c r="M2" s="17"/>
      <c r="N2" s="17"/>
      <c r="O2" s="65"/>
      <c r="P2" s="5"/>
      <c r="Q2" s="65"/>
      <c r="R2" s="5"/>
      <c r="S2" s="5"/>
      <c r="T2" s="5"/>
      <c r="U2" s="5"/>
      <c r="V2" s="18"/>
    </row>
    <row r="3" spans="1:36" x14ac:dyDescent="0.2">
      <c r="A3" s="511" t="s">
        <v>0</v>
      </c>
      <c r="B3" s="508" t="s">
        <v>1</v>
      </c>
      <c r="C3" s="513" t="s">
        <v>39</v>
      </c>
      <c r="D3" s="513" t="s">
        <v>2</v>
      </c>
      <c r="E3" s="508" t="s">
        <v>3</v>
      </c>
      <c r="F3" s="508" t="s">
        <v>4</v>
      </c>
      <c r="G3" s="508" t="s">
        <v>5</v>
      </c>
      <c r="H3" s="508" t="s">
        <v>6</v>
      </c>
      <c r="I3" s="508" t="s">
        <v>7</v>
      </c>
      <c r="J3" s="508" t="s">
        <v>8</v>
      </c>
      <c r="K3" s="508" t="s">
        <v>9</v>
      </c>
      <c r="L3" s="522" t="s">
        <v>10</v>
      </c>
      <c r="M3" s="517" t="s">
        <v>11</v>
      </c>
      <c r="N3" s="520" t="s">
        <v>12</v>
      </c>
      <c r="O3" s="521"/>
      <c r="P3" s="521"/>
      <c r="Q3" s="521"/>
      <c r="R3" s="521"/>
      <c r="S3" s="25"/>
      <c r="T3" s="519" t="s">
        <v>13</v>
      </c>
      <c r="U3" s="519"/>
      <c r="V3" s="519"/>
      <c r="W3" s="519"/>
      <c r="X3" s="519"/>
      <c r="Y3" s="519"/>
      <c r="Z3" s="519" t="s">
        <v>14</v>
      </c>
      <c r="AA3" s="519"/>
      <c r="AB3" s="519" t="s">
        <v>15</v>
      </c>
      <c r="AC3" s="519"/>
      <c r="AD3" s="519"/>
      <c r="AE3" s="519"/>
      <c r="AF3" s="519"/>
      <c r="AG3" s="519"/>
      <c r="AH3" s="519" t="s">
        <v>16</v>
      </c>
      <c r="AI3" s="519"/>
      <c r="AJ3" s="515" t="s">
        <v>17</v>
      </c>
    </row>
    <row r="4" spans="1:36" s="10" customFormat="1" ht="13.5" customHeight="1" thickBot="1" x14ac:dyDescent="0.25">
      <c r="A4" s="512"/>
      <c r="B4" s="509"/>
      <c r="C4" s="514"/>
      <c r="D4" s="514"/>
      <c r="E4" s="509"/>
      <c r="F4" s="509"/>
      <c r="G4" s="509"/>
      <c r="H4" s="509"/>
      <c r="I4" s="509"/>
      <c r="J4" s="509"/>
      <c r="K4" s="509"/>
      <c r="L4" s="523"/>
      <c r="M4" s="518"/>
      <c r="N4" s="20">
        <v>1</v>
      </c>
      <c r="O4" s="66">
        <v>2</v>
      </c>
      <c r="P4" s="21">
        <v>3</v>
      </c>
      <c r="Q4" s="66">
        <v>4</v>
      </c>
      <c r="R4" s="20" t="s">
        <v>18</v>
      </c>
      <c r="S4" s="22" t="s">
        <v>11</v>
      </c>
      <c r="T4" s="20">
        <v>1</v>
      </c>
      <c r="U4" s="20">
        <v>2</v>
      </c>
      <c r="V4" s="20">
        <v>3</v>
      </c>
      <c r="W4" s="20">
        <v>4</v>
      </c>
      <c r="X4" s="20" t="s">
        <v>18</v>
      </c>
      <c r="Y4" s="22" t="s">
        <v>11</v>
      </c>
      <c r="Z4" s="20" t="s">
        <v>19</v>
      </c>
      <c r="AA4" s="22" t="s">
        <v>11</v>
      </c>
      <c r="AB4" s="20">
        <v>1</v>
      </c>
      <c r="AC4" s="21">
        <v>2</v>
      </c>
      <c r="AD4" s="20">
        <v>3</v>
      </c>
      <c r="AE4" s="20">
        <v>4</v>
      </c>
      <c r="AF4" s="20" t="s">
        <v>18</v>
      </c>
      <c r="AG4" s="22" t="s">
        <v>11</v>
      </c>
      <c r="AH4" s="20" t="s">
        <v>20</v>
      </c>
      <c r="AI4" s="22" t="s">
        <v>11</v>
      </c>
      <c r="AJ4" s="516"/>
    </row>
    <row r="5" spans="1:36" ht="25.5" x14ac:dyDescent="0.2">
      <c r="A5" s="50"/>
      <c r="B5" s="50"/>
      <c r="C5" s="50"/>
      <c r="D5" s="40"/>
      <c r="E5" s="50"/>
      <c r="F5" s="86" t="s">
        <v>106</v>
      </c>
      <c r="G5" s="47" t="s">
        <v>21</v>
      </c>
      <c r="H5" s="50"/>
      <c r="I5" s="50"/>
      <c r="J5" s="51"/>
      <c r="K5" s="50"/>
      <c r="L5" s="52"/>
      <c r="M5" s="48"/>
      <c r="N5" s="50"/>
      <c r="O5" s="52"/>
      <c r="P5" s="53"/>
      <c r="Q5" s="52"/>
      <c r="R5" s="41"/>
      <c r="S5" s="44"/>
      <c r="T5" s="50"/>
      <c r="U5" s="50"/>
      <c r="V5" s="50"/>
      <c r="W5" s="50"/>
      <c r="X5" s="47"/>
      <c r="Y5" s="48"/>
      <c r="Z5" s="41"/>
      <c r="AA5" s="44"/>
      <c r="AB5" s="50"/>
      <c r="AC5" s="53"/>
      <c r="AD5" s="50"/>
      <c r="AE5" s="50"/>
      <c r="AF5" s="47"/>
      <c r="AG5" s="48"/>
      <c r="AH5" s="41"/>
      <c r="AI5" s="44"/>
      <c r="AJ5" s="50"/>
    </row>
    <row r="6" spans="1:36" ht="15.75" x14ac:dyDescent="0.2">
      <c r="A6" s="3"/>
      <c r="B6" s="3"/>
      <c r="C6" s="3"/>
      <c r="D6" s="3" t="s">
        <v>78</v>
      </c>
      <c r="E6" s="3">
        <v>60</v>
      </c>
      <c r="F6" s="90" t="s">
        <v>143</v>
      </c>
      <c r="G6" s="3" t="s">
        <v>65</v>
      </c>
      <c r="H6" s="90" t="s">
        <v>58</v>
      </c>
      <c r="I6" s="3" t="s">
        <v>23</v>
      </c>
      <c r="J6" s="1">
        <v>20066</v>
      </c>
      <c r="K6" s="90" t="s">
        <v>70</v>
      </c>
      <c r="L6" s="208">
        <v>59.3</v>
      </c>
      <c r="M6" s="154">
        <v>1.7892999999999999</v>
      </c>
      <c r="N6" s="12">
        <v>17.5</v>
      </c>
      <c r="O6" s="64">
        <v>20</v>
      </c>
      <c r="P6" s="7">
        <v>22.5</v>
      </c>
      <c r="Q6" s="64"/>
      <c r="R6" s="16">
        <f t="shared" ref="R6" si="0">MAX(N6:P6)</f>
        <v>22.5</v>
      </c>
      <c r="S6" s="37">
        <f>M6*R6</f>
        <v>40.259249999999994</v>
      </c>
      <c r="T6" s="12"/>
      <c r="U6" s="7"/>
      <c r="V6" s="7"/>
      <c r="W6" s="3"/>
      <c r="X6" s="19">
        <f t="shared" ref="X6" si="1">MAX(T6:V6)</f>
        <v>0</v>
      </c>
      <c r="Y6" s="38">
        <f>X6*M6</f>
        <v>0</v>
      </c>
      <c r="Z6" s="16">
        <f t="shared" ref="Z6" si="2">R6+X6</f>
        <v>22.5</v>
      </c>
      <c r="AA6" s="37">
        <f>Z6*M6</f>
        <v>40.259249999999994</v>
      </c>
      <c r="AB6" s="3"/>
      <c r="AC6" s="7"/>
      <c r="AD6" s="3"/>
      <c r="AE6" s="3"/>
      <c r="AF6" s="19">
        <f t="shared" ref="AF6" si="3">MAX(AB6:AD6)</f>
        <v>0</v>
      </c>
      <c r="AG6" s="38">
        <f>AF6*M6</f>
        <v>0</v>
      </c>
      <c r="AH6" s="16">
        <f t="shared" ref="AH6" si="4">Z6+AF6</f>
        <v>22.5</v>
      </c>
      <c r="AI6" s="37">
        <f>M6*AH6</f>
        <v>40.259249999999994</v>
      </c>
      <c r="AJ6" s="3"/>
    </row>
    <row r="7" spans="1:36" s="26" customFormat="1" ht="25.5" x14ac:dyDescent="0.2">
      <c r="A7" s="50"/>
      <c r="B7" s="50"/>
      <c r="C7" s="50"/>
      <c r="D7" s="40"/>
      <c r="E7" s="50"/>
      <c r="F7" s="86" t="s">
        <v>106</v>
      </c>
      <c r="G7" s="47" t="s">
        <v>25</v>
      </c>
      <c r="H7" s="50"/>
      <c r="I7" s="50"/>
      <c r="J7" s="51"/>
      <c r="K7" s="50"/>
      <c r="L7" s="52"/>
      <c r="M7" s="48"/>
      <c r="N7" s="50"/>
      <c r="O7" s="52"/>
      <c r="P7" s="53"/>
      <c r="Q7" s="52"/>
      <c r="R7" s="41"/>
      <c r="S7" s="44"/>
      <c r="T7" s="50"/>
      <c r="U7" s="50"/>
      <c r="V7" s="50"/>
      <c r="W7" s="50"/>
      <c r="X7" s="47"/>
      <c r="Y7" s="48"/>
      <c r="Z7" s="41"/>
      <c r="AA7" s="44"/>
      <c r="AB7" s="50"/>
      <c r="AC7" s="53"/>
      <c r="AD7" s="50"/>
      <c r="AE7" s="50"/>
      <c r="AF7" s="47"/>
      <c r="AG7" s="48"/>
      <c r="AH7" s="41"/>
      <c r="AI7" s="44"/>
      <c r="AJ7" s="50"/>
    </row>
    <row r="8" spans="1:36" s="26" customFormat="1" ht="15.75" x14ac:dyDescent="0.2">
      <c r="A8" s="72"/>
      <c r="B8" s="72"/>
      <c r="C8" s="3" t="s">
        <v>35</v>
      </c>
      <c r="D8" s="3" t="s">
        <v>33</v>
      </c>
      <c r="E8" s="3">
        <v>100</v>
      </c>
      <c r="F8" s="419" t="s">
        <v>203</v>
      </c>
      <c r="G8" s="7" t="s">
        <v>62</v>
      </c>
      <c r="H8" s="3" t="s">
        <v>58</v>
      </c>
      <c r="I8" s="3" t="s">
        <v>23</v>
      </c>
      <c r="J8" s="420">
        <v>39526</v>
      </c>
      <c r="K8" s="102" t="s">
        <v>204</v>
      </c>
      <c r="L8" s="113">
        <v>48.5</v>
      </c>
      <c r="M8" s="37">
        <v>1.2716000000000001</v>
      </c>
      <c r="N8" s="77">
        <v>45</v>
      </c>
      <c r="O8" s="79">
        <v>47.5</v>
      </c>
      <c r="P8" s="76">
        <v>50</v>
      </c>
      <c r="Q8" s="79"/>
      <c r="R8" s="153">
        <f t="shared" ref="R8" si="5">MAX(O8:Q8)</f>
        <v>50</v>
      </c>
      <c r="S8" s="154">
        <f t="shared" ref="S8" si="6">N8*R8</f>
        <v>2250</v>
      </c>
      <c r="T8" s="77"/>
      <c r="U8" s="76"/>
      <c r="V8" s="76"/>
      <c r="W8" s="72"/>
      <c r="X8" s="71"/>
      <c r="Y8" s="81"/>
      <c r="Z8" s="78"/>
      <c r="AA8" s="75"/>
      <c r="AB8" s="72"/>
      <c r="AC8" s="76"/>
      <c r="AD8" s="72"/>
      <c r="AE8" s="72"/>
      <c r="AF8" s="71"/>
      <c r="AG8" s="81"/>
      <c r="AH8" s="78"/>
      <c r="AI8" s="75"/>
      <c r="AJ8" s="72"/>
    </row>
    <row r="9" spans="1:36" s="26" customFormat="1" ht="14.25" hidden="1" x14ac:dyDescent="0.2">
      <c r="A9" s="72"/>
      <c r="B9" s="72"/>
      <c r="C9" s="72"/>
      <c r="D9" s="72" t="s">
        <v>33</v>
      </c>
      <c r="E9" s="72">
        <v>82.5</v>
      </c>
      <c r="F9" s="82" t="s">
        <v>122</v>
      </c>
      <c r="G9" s="72" t="s">
        <v>65</v>
      </c>
      <c r="H9" s="74" t="s">
        <v>58</v>
      </c>
      <c r="I9" s="72" t="s">
        <v>23</v>
      </c>
      <c r="J9" s="80">
        <v>23345</v>
      </c>
      <c r="K9" s="87" t="s">
        <v>59</v>
      </c>
      <c r="L9" s="73"/>
      <c r="M9" s="75"/>
      <c r="N9" s="77"/>
      <c r="O9" s="79"/>
      <c r="P9" s="76"/>
      <c r="Q9" s="79"/>
      <c r="R9" s="78"/>
      <c r="S9" s="75"/>
      <c r="T9" s="77"/>
      <c r="U9" s="76"/>
      <c r="V9" s="76"/>
      <c r="W9" s="72"/>
      <c r="X9" s="71"/>
      <c r="Y9" s="81"/>
      <c r="Z9" s="78"/>
      <c r="AA9" s="75"/>
      <c r="AB9" s="72"/>
      <c r="AC9" s="76"/>
      <c r="AD9" s="72"/>
      <c r="AE9" s="72"/>
      <c r="AF9" s="71"/>
      <c r="AG9" s="81"/>
      <c r="AH9" s="78"/>
      <c r="AI9" s="75"/>
      <c r="AJ9" s="72"/>
    </row>
    <row r="10" spans="1:36" s="26" customFormat="1" ht="14.25" hidden="1" x14ac:dyDescent="0.2">
      <c r="A10" s="72"/>
      <c r="B10" s="72"/>
      <c r="C10" s="72"/>
      <c r="D10" s="72" t="s">
        <v>33</v>
      </c>
      <c r="E10" s="72">
        <v>90</v>
      </c>
      <c r="F10" s="82" t="s">
        <v>124</v>
      </c>
      <c r="G10" s="72" t="s">
        <v>65</v>
      </c>
      <c r="H10" s="74" t="s">
        <v>58</v>
      </c>
      <c r="I10" s="72" t="s">
        <v>23</v>
      </c>
      <c r="J10" s="80">
        <v>24301</v>
      </c>
      <c r="K10" s="87" t="s">
        <v>59</v>
      </c>
      <c r="L10" s="73"/>
      <c r="M10" s="75"/>
      <c r="N10" s="77"/>
      <c r="O10" s="79"/>
      <c r="P10" s="76"/>
      <c r="Q10" s="79"/>
      <c r="R10" s="78"/>
      <c r="S10" s="75"/>
      <c r="T10" s="77"/>
      <c r="U10" s="76"/>
      <c r="V10" s="76"/>
      <c r="W10" s="72"/>
      <c r="X10" s="71"/>
      <c r="Y10" s="81"/>
      <c r="Z10" s="78"/>
      <c r="AA10" s="75"/>
      <c r="AB10" s="72"/>
      <c r="AC10" s="76"/>
      <c r="AD10" s="72"/>
      <c r="AE10" s="72"/>
      <c r="AF10" s="71"/>
      <c r="AG10" s="81"/>
      <c r="AH10" s="78"/>
      <c r="AI10" s="75"/>
      <c r="AJ10" s="72"/>
    </row>
    <row r="11" spans="1:36" s="26" customFormat="1" ht="14.25" hidden="1" x14ac:dyDescent="0.2">
      <c r="A11" s="72"/>
      <c r="B11" s="72"/>
      <c r="C11" s="72"/>
      <c r="D11" s="72" t="s">
        <v>33</v>
      </c>
      <c r="E11" s="72">
        <v>90</v>
      </c>
      <c r="F11" s="82" t="s">
        <v>128</v>
      </c>
      <c r="G11" s="72" t="s">
        <v>65</v>
      </c>
      <c r="H11" s="74" t="s">
        <v>58</v>
      </c>
      <c r="I11" s="72" t="s">
        <v>23</v>
      </c>
      <c r="J11" s="83">
        <v>26614</v>
      </c>
      <c r="K11" s="87" t="s">
        <v>88</v>
      </c>
      <c r="L11" s="73"/>
      <c r="M11" s="75"/>
      <c r="N11" s="77"/>
      <c r="O11" s="79"/>
      <c r="P11" s="76"/>
      <c r="Q11" s="79"/>
      <c r="R11" s="78"/>
      <c r="S11" s="75"/>
      <c r="T11" s="77"/>
      <c r="U11" s="76"/>
      <c r="V11" s="76"/>
      <c r="W11" s="72"/>
      <c r="X11" s="71"/>
      <c r="Y11" s="81"/>
      <c r="Z11" s="78"/>
      <c r="AA11" s="75"/>
      <c r="AB11" s="72"/>
      <c r="AC11" s="76"/>
      <c r="AD11" s="72"/>
      <c r="AE11" s="72"/>
      <c r="AF11" s="71"/>
      <c r="AG11" s="81"/>
      <c r="AH11" s="78"/>
      <c r="AI11" s="75"/>
      <c r="AJ11" s="72"/>
    </row>
    <row r="12" spans="1:36" s="26" customFormat="1" ht="14.25" hidden="1" x14ac:dyDescent="0.2">
      <c r="A12" s="72"/>
      <c r="B12" s="72"/>
      <c r="C12" s="72"/>
      <c r="D12" s="72" t="s">
        <v>33</v>
      </c>
      <c r="E12" s="72">
        <v>110</v>
      </c>
      <c r="F12" s="111" t="s">
        <v>126</v>
      </c>
      <c r="G12" s="72" t="s">
        <v>65</v>
      </c>
      <c r="H12" s="74" t="s">
        <v>58</v>
      </c>
      <c r="I12" s="72" t="s">
        <v>23</v>
      </c>
      <c r="J12" s="80">
        <v>22635</v>
      </c>
      <c r="K12" s="87" t="s">
        <v>127</v>
      </c>
      <c r="L12" s="73"/>
      <c r="M12" s="75"/>
      <c r="N12" s="77"/>
      <c r="O12" s="79"/>
      <c r="P12" s="76"/>
      <c r="Q12" s="79"/>
      <c r="R12" s="78"/>
      <c r="S12" s="75"/>
      <c r="T12" s="77"/>
      <c r="U12" s="76"/>
      <c r="V12" s="76"/>
      <c r="W12" s="72"/>
      <c r="X12" s="71"/>
      <c r="Y12" s="81"/>
      <c r="Z12" s="78"/>
      <c r="AA12" s="75"/>
      <c r="AB12" s="72"/>
      <c r="AC12" s="76"/>
      <c r="AD12" s="72"/>
      <c r="AE12" s="72"/>
      <c r="AF12" s="71"/>
      <c r="AG12" s="81"/>
      <c r="AH12" s="78"/>
      <c r="AI12" s="75"/>
      <c r="AJ12" s="72"/>
    </row>
    <row r="13" spans="1:36" s="26" customFormat="1" x14ac:dyDescent="0.2">
      <c r="A13" s="40"/>
      <c r="B13" s="40"/>
      <c r="C13" s="40"/>
      <c r="D13" s="40" t="s">
        <v>33</v>
      </c>
      <c r="E13" s="40"/>
      <c r="F13" s="41" t="s">
        <v>37</v>
      </c>
      <c r="G13" s="41" t="s">
        <v>21</v>
      </c>
      <c r="H13" s="40"/>
      <c r="I13" s="40"/>
      <c r="J13" s="42"/>
      <c r="K13" s="40"/>
      <c r="L13" s="43"/>
      <c r="M13" s="44"/>
      <c r="N13" s="46"/>
      <c r="O13" s="43"/>
      <c r="P13" s="45"/>
      <c r="Q13" s="63"/>
      <c r="R13" s="41"/>
      <c r="S13" s="44"/>
      <c r="T13" s="40"/>
      <c r="U13" s="40"/>
      <c r="V13" s="40"/>
      <c r="W13" s="40"/>
      <c r="X13" s="47"/>
      <c r="Y13" s="48"/>
      <c r="Z13" s="41"/>
      <c r="AA13" s="44"/>
      <c r="AB13" s="40"/>
      <c r="AC13" s="45"/>
      <c r="AD13" s="45"/>
      <c r="AE13" s="40"/>
      <c r="AF13" s="47"/>
      <c r="AG13" s="48"/>
      <c r="AH13" s="41"/>
      <c r="AI13" s="44"/>
      <c r="AJ13" s="40"/>
    </row>
    <row r="14" spans="1:36" s="26" customFormat="1" ht="14.25" hidden="1" x14ac:dyDescent="0.2">
      <c r="A14" s="72"/>
      <c r="B14" s="72"/>
      <c r="C14" s="72"/>
      <c r="D14" s="72" t="s">
        <v>33</v>
      </c>
      <c r="E14" s="72">
        <v>60</v>
      </c>
      <c r="F14" s="74" t="s">
        <v>125</v>
      </c>
      <c r="G14" s="72" t="s">
        <v>65</v>
      </c>
      <c r="H14" s="74" t="s">
        <v>58</v>
      </c>
      <c r="I14" s="72" t="s">
        <v>23</v>
      </c>
      <c r="J14" s="83">
        <v>24818</v>
      </c>
      <c r="K14" s="84" t="s">
        <v>61</v>
      </c>
      <c r="L14" s="73"/>
      <c r="M14" s="75"/>
      <c r="N14" s="77"/>
      <c r="O14" s="79"/>
      <c r="P14" s="76"/>
      <c r="Q14" s="79"/>
      <c r="R14" s="78"/>
      <c r="S14" s="75"/>
      <c r="T14" s="77"/>
      <c r="U14" s="76"/>
      <c r="V14" s="76"/>
      <c r="W14" s="72"/>
      <c r="X14" s="71"/>
      <c r="Y14" s="81"/>
      <c r="Z14" s="78"/>
      <c r="AA14" s="75"/>
      <c r="AB14" s="72"/>
      <c r="AC14" s="76"/>
      <c r="AD14" s="72"/>
      <c r="AE14" s="72"/>
      <c r="AF14" s="71"/>
      <c r="AG14" s="81"/>
      <c r="AH14" s="78"/>
      <c r="AI14" s="75"/>
      <c r="AJ14" s="72"/>
    </row>
    <row r="15" spans="1:36" s="26" customFormat="1" ht="14.25" hidden="1" x14ac:dyDescent="0.2">
      <c r="A15" s="72"/>
      <c r="B15" s="72"/>
      <c r="C15" s="72"/>
      <c r="D15" s="72" t="s">
        <v>33</v>
      </c>
      <c r="E15" s="72">
        <v>60</v>
      </c>
      <c r="F15" s="74" t="s">
        <v>156</v>
      </c>
      <c r="G15" s="80" t="s">
        <v>62</v>
      </c>
      <c r="H15" s="74" t="s">
        <v>58</v>
      </c>
      <c r="I15" s="72" t="s">
        <v>23</v>
      </c>
      <c r="J15" s="80">
        <v>34462</v>
      </c>
      <c r="K15" s="87" t="s">
        <v>83</v>
      </c>
      <c r="L15" s="73"/>
      <c r="M15" s="75"/>
      <c r="N15" s="77"/>
      <c r="O15" s="79"/>
      <c r="P15" s="76"/>
      <c r="Q15" s="79"/>
      <c r="R15" s="78"/>
      <c r="S15" s="75"/>
      <c r="T15" s="77"/>
      <c r="U15" s="76"/>
      <c r="V15" s="76"/>
      <c r="W15" s="72"/>
      <c r="X15" s="71"/>
      <c r="Y15" s="81"/>
      <c r="Z15" s="78"/>
      <c r="AA15" s="75"/>
      <c r="AB15" s="72"/>
      <c r="AC15" s="76"/>
      <c r="AD15" s="72"/>
      <c r="AE15" s="72"/>
      <c r="AF15" s="71"/>
      <c r="AG15" s="81"/>
      <c r="AH15" s="78"/>
      <c r="AI15" s="75"/>
      <c r="AJ15" s="72"/>
    </row>
    <row r="16" spans="1:36" hidden="1" x14ac:dyDescent="0.2">
      <c r="A16" s="40"/>
      <c r="B16" s="40"/>
      <c r="C16" s="40"/>
      <c r="D16" s="40" t="s">
        <v>33</v>
      </c>
      <c r="E16" s="40"/>
      <c r="F16" s="41" t="s">
        <v>36</v>
      </c>
      <c r="G16" s="41" t="s">
        <v>21</v>
      </c>
      <c r="H16" s="40"/>
      <c r="I16" s="40"/>
      <c r="J16" s="42"/>
      <c r="K16" s="40"/>
      <c r="L16" s="43"/>
      <c r="M16" s="44"/>
      <c r="N16" s="46"/>
      <c r="O16" s="43"/>
      <c r="P16" s="45"/>
      <c r="Q16" s="63"/>
      <c r="R16" s="41"/>
      <c r="S16" s="44"/>
      <c r="T16" s="40"/>
      <c r="U16" s="40"/>
      <c r="V16" s="40"/>
      <c r="W16" s="40"/>
      <c r="X16" s="47"/>
      <c r="Y16" s="48"/>
      <c r="Z16" s="41"/>
      <c r="AA16" s="44"/>
      <c r="AB16" s="40"/>
      <c r="AC16" s="45"/>
      <c r="AD16" s="45"/>
      <c r="AE16" s="40"/>
      <c r="AF16" s="47"/>
      <c r="AG16" s="48"/>
      <c r="AH16" s="41"/>
      <c r="AI16" s="44"/>
      <c r="AJ16" s="40"/>
    </row>
    <row r="17" spans="1:36" hidden="1" x14ac:dyDescent="0.2">
      <c r="A17" s="40"/>
      <c r="B17" s="40"/>
      <c r="C17" s="40"/>
      <c r="D17" s="40"/>
      <c r="E17" s="40"/>
      <c r="F17" s="41" t="s">
        <v>24</v>
      </c>
      <c r="G17" s="41" t="s">
        <v>25</v>
      </c>
      <c r="H17" s="40"/>
      <c r="I17" s="40"/>
      <c r="J17" s="42"/>
      <c r="K17" s="40"/>
      <c r="L17" s="43"/>
      <c r="M17" s="44"/>
      <c r="N17" s="46"/>
      <c r="O17" s="63"/>
      <c r="P17" s="45"/>
      <c r="Q17" s="63"/>
      <c r="R17" s="41"/>
      <c r="S17" s="44"/>
      <c r="T17" s="46"/>
      <c r="U17" s="40"/>
      <c r="V17" s="45"/>
      <c r="W17" s="40"/>
      <c r="X17" s="47"/>
      <c r="Y17" s="48"/>
      <c r="Z17" s="41"/>
      <c r="AA17" s="44"/>
      <c r="AB17" s="40"/>
      <c r="AC17" s="49"/>
      <c r="AD17" s="45"/>
      <c r="AE17" s="40"/>
      <c r="AF17" s="47"/>
      <c r="AG17" s="48"/>
      <c r="AH17" s="41"/>
      <c r="AI17" s="44"/>
      <c r="AJ17" s="40"/>
    </row>
    <row r="18" spans="1:36" hidden="1" x14ac:dyDescent="0.2">
      <c r="A18" s="40"/>
      <c r="B18" s="40"/>
      <c r="C18" s="40"/>
      <c r="D18" s="40"/>
      <c r="E18" s="40"/>
      <c r="F18" s="41" t="s">
        <v>36</v>
      </c>
      <c r="G18" s="41" t="s">
        <v>25</v>
      </c>
      <c r="H18" s="40"/>
      <c r="I18" s="40"/>
      <c r="J18" s="42"/>
      <c r="K18" s="40"/>
      <c r="L18" s="43"/>
      <c r="M18" s="44"/>
      <c r="N18" s="45"/>
      <c r="O18" s="63"/>
      <c r="P18" s="46"/>
      <c r="Q18" s="63"/>
      <c r="R18" s="41"/>
      <c r="S18" s="44"/>
      <c r="T18" s="45"/>
      <c r="U18" s="45"/>
      <c r="V18" s="45"/>
      <c r="W18" s="40"/>
      <c r="X18" s="41"/>
      <c r="Y18" s="44"/>
      <c r="Z18" s="41"/>
      <c r="AA18" s="44"/>
      <c r="AB18" s="45"/>
      <c r="AC18" s="40"/>
      <c r="AD18" s="40"/>
      <c r="AE18" s="40"/>
      <c r="AF18" s="47"/>
      <c r="AG18" s="44"/>
      <c r="AH18" s="41"/>
      <c r="AI18" s="44"/>
      <c r="AJ18" s="40"/>
    </row>
    <row r="19" spans="1:36" x14ac:dyDescent="0.2">
      <c r="A19" s="40"/>
      <c r="B19" s="40"/>
      <c r="C19" s="40"/>
      <c r="D19" s="40"/>
      <c r="E19" s="40"/>
      <c r="F19" s="41" t="s">
        <v>37</v>
      </c>
      <c r="G19" s="41" t="s">
        <v>25</v>
      </c>
      <c r="H19" s="40"/>
      <c r="I19" s="40"/>
      <c r="J19" s="42"/>
      <c r="K19" s="40"/>
      <c r="L19" s="43"/>
      <c r="M19" s="54"/>
      <c r="N19" s="45"/>
      <c r="O19" s="63"/>
      <c r="P19" s="49"/>
      <c r="Q19" s="43"/>
      <c r="R19" s="41"/>
      <c r="S19" s="54"/>
      <c r="T19" s="45"/>
      <c r="U19" s="45"/>
      <c r="V19" s="45"/>
      <c r="W19" s="40"/>
      <c r="X19" s="47"/>
      <c r="Y19" s="55"/>
      <c r="Z19" s="41"/>
      <c r="AA19" s="44"/>
      <c r="AB19" s="45"/>
      <c r="AC19" s="45"/>
      <c r="AD19" s="40"/>
      <c r="AE19" s="40"/>
      <c r="AF19" s="47"/>
      <c r="AG19" s="44"/>
      <c r="AH19" s="41"/>
      <c r="AI19" s="44"/>
      <c r="AJ19" s="40"/>
    </row>
    <row r="20" spans="1:36" x14ac:dyDescent="0.2">
      <c r="A20" s="3"/>
      <c r="B20" s="3"/>
      <c r="C20" s="3" t="s">
        <v>35</v>
      </c>
      <c r="D20" s="347" t="s">
        <v>22</v>
      </c>
      <c r="E20" s="348">
        <v>75</v>
      </c>
      <c r="F20" s="354" t="s">
        <v>68</v>
      </c>
      <c r="G20" s="347" t="s">
        <v>41</v>
      </c>
      <c r="H20" s="347" t="s">
        <v>58</v>
      </c>
      <c r="I20" s="347" t="s">
        <v>23</v>
      </c>
      <c r="J20" s="355">
        <v>28662</v>
      </c>
      <c r="K20" s="352" t="s">
        <v>57</v>
      </c>
      <c r="L20" s="113">
        <v>71.8</v>
      </c>
      <c r="M20" s="37">
        <v>0.7006</v>
      </c>
      <c r="N20" s="7"/>
      <c r="O20" s="104"/>
      <c r="P20" s="99"/>
      <c r="Q20" s="105"/>
      <c r="R20" s="97"/>
      <c r="S20" s="98"/>
      <c r="T20" s="7">
        <v>120</v>
      </c>
      <c r="U20" s="64">
        <v>130</v>
      </c>
      <c r="V20" s="12" t="s">
        <v>206</v>
      </c>
      <c r="W20" s="3"/>
      <c r="X20" s="19">
        <f t="shared" ref="X20" si="7">MAX(T20:V20)</f>
        <v>130</v>
      </c>
      <c r="Y20" s="38">
        <f t="shared" ref="Y20" si="8">X20*M20</f>
        <v>91.078000000000003</v>
      </c>
      <c r="Z20" s="16">
        <f t="shared" ref="Z20" si="9">R20+X20</f>
        <v>130</v>
      </c>
      <c r="AA20" s="37">
        <f>Z20*M20</f>
        <v>91.078000000000003</v>
      </c>
      <c r="AB20" s="96"/>
      <c r="AC20" s="96"/>
      <c r="AD20" s="106"/>
      <c r="AE20" s="106"/>
      <c r="AF20" s="91"/>
      <c r="AG20" s="98"/>
      <c r="AH20" s="97"/>
      <c r="AI20" s="98"/>
      <c r="AJ20" s="3"/>
    </row>
    <row r="21" spans="1:36" x14ac:dyDescent="0.2">
      <c r="A21" s="3"/>
      <c r="B21" s="3"/>
      <c r="C21" s="3" t="s">
        <v>35</v>
      </c>
      <c r="D21" s="347" t="s">
        <v>22</v>
      </c>
      <c r="E21" s="348">
        <v>76</v>
      </c>
      <c r="F21" s="354" t="s">
        <v>68</v>
      </c>
      <c r="G21" s="347" t="s">
        <v>41</v>
      </c>
      <c r="H21" s="347" t="s">
        <v>58</v>
      </c>
      <c r="I21" s="347" t="s">
        <v>23</v>
      </c>
      <c r="J21" s="355">
        <v>28663</v>
      </c>
      <c r="K21" s="353" t="s">
        <v>40</v>
      </c>
      <c r="L21" s="113">
        <v>71.8</v>
      </c>
      <c r="M21" s="37">
        <v>0.68820000000000003</v>
      </c>
      <c r="N21" s="7"/>
      <c r="O21" s="104"/>
      <c r="P21" s="99"/>
      <c r="Q21" s="105"/>
      <c r="R21" s="97"/>
      <c r="S21" s="98"/>
      <c r="T21" s="7">
        <v>120</v>
      </c>
      <c r="U21" s="64">
        <v>130</v>
      </c>
      <c r="V21" s="12" t="s">
        <v>206</v>
      </c>
      <c r="W21" s="3"/>
      <c r="X21" s="19">
        <f t="shared" ref="X21:X28" si="10">MAX(T21:V21)</f>
        <v>130</v>
      </c>
      <c r="Y21" s="38">
        <f t="shared" ref="Y21:Y28" si="11">X21*M21</f>
        <v>89.466000000000008</v>
      </c>
      <c r="Z21" s="16">
        <f t="shared" ref="Z21:Z28" si="12">R21+X21</f>
        <v>130</v>
      </c>
      <c r="AA21" s="37">
        <f t="shared" ref="AA21:AA28" si="13">Z21*M21</f>
        <v>89.466000000000008</v>
      </c>
      <c r="AB21" s="96"/>
      <c r="AC21" s="96"/>
      <c r="AD21" s="106"/>
      <c r="AE21" s="106"/>
      <c r="AF21" s="91"/>
      <c r="AG21" s="98"/>
      <c r="AH21" s="97"/>
      <c r="AI21" s="98"/>
      <c r="AJ21" s="3"/>
    </row>
    <row r="22" spans="1:36" s="26" customFormat="1" ht="15.75" x14ac:dyDescent="0.2">
      <c r="A22" s="72"/>
      <c r="B22" s="72"/>
      <c r="C22" s="148" t="s">
        <v>35</v>
      </c>
      <c r="D22" s="148" t="s">
        <v>22</v>
      </c>
      <c r="E22" s="148">
        <v>60</v>
      </c>
      <c r="F22" s="146" t="s">
        <v>154</v>
      </c>
      <c r="G22" s="148" t="s">
        <v>62</v>
      </c>
      <c r="H22" s="148" t="s">
        <v>58</v>
      </c>
      <c r="I22" s="148" t="s">
        <v>23</v>
      </c>
      <c r="J22" s="248">
        <v>38773</v>
      </c>
      <c r="K22" s="148" t="s">
        <v>81</v>
      </c>
      <c r="L22" s="421">
        <v>63.8</v>
      </c>
      <c r="M22" s="103">
        <v>0.86409999999999998</v>
      </c>
      <c r="N22" s="76"/>
      <c r="O22" s="107"/>
      <c r="P22" s="93"/>
      <c r="Q22" s="108"/>
      <c r="R22" s="94"/>
      <c r="S22" s="95"/>
      <c r="T22" s="461">
        <v>65</v>
      </c>
      <c r="U22" s="79">
        <v>70</v>
      </c>
      <c r="V22" s="77">
        <v>75</v>
      </c>
      <c r="W22" s="72"/>
      <c r="X22" s="19">
        <f t="shared" si="10"/>
        <v>75</v>
      </c>
      <c r="Y22" s="38">
        <f t="shared" si="11"/>
        <v>64.807500000000005</v>
      </c>
      <c r="Z22" s="16">
        <f t="shared" si="12"/>
        <v>75</v>
      </c>
      <c r="AA22" s="37">
        <f t="shared" si="13"/>
        <v>64.807500000000005</v>
      </c>
      <c r="AB22" s="92"/>
      <c r="AC22" s="92"/>
      <c r="AD22" s="109"/>
      <c r="AE22" s="109"/>
      <c r="AF22" s="100"/>
      <c r="AG22" s="95"/>
      <c r="AH22" s="97"/>
      <c r="AI22" s="98"/>
      <c r="AJ22" s="72"/>
    </row>
    <row r="23" spans="1:36" ht="14.25" x14ac:dyDescent="0.2">
      <c r="A23" s="3"/>
      <c r="B23" s="3"/>
      <c r="C23" s="3" t="s">
        <v>35</v>
      </c>
      <c r="D23" s="3" t="s">
        <v>33</v>
      </c>
      <c r="E23" s="3">
        <v>60</v>
      </c>
      <c r="F23" s="88" t="s">
        <v>184</v>
      </c>
      <c r="G23" s="3" t="s">
        <v>62</v>
      </c>
      <c r="H23" s="3" t="s">
        <v>58</v>
      </c>
      <c r="I23" s="3" t="s">
        <v>23</v>
      </c>
      <c r="J23" s="101">
        <v>38722</v>
      </c>
      <c r="K23" s="102" t="s">
        <v>63</v>
      </c>
      <c r="L23" s="112">
        <v>57.95</v>
      </c>
      <c r="M23" s="103">
        <v>0.95169999999999999</v>
      </c>
      <c r="N23" s="7"/>
      <c r="O23" s="104"/>
      <c r="P23" s="99"/>
      <c r="Q23" s="105"/>
      <c r="R23" s="97"/>
      <c r="S23" s="98"/>
      <c r="T23" s="7">
        <v>62.5</v>
      </c>
      <c r="U23" s="64">
        <v>65</v>
      </c>
      <c r="V23" s="12">
        <v>70</v>
      </c>
      <c r="W23" s="3"/>
      <c r="X23" s="19">
        <f t="shared" si="10"/>
        <v>70</v>
      </c>
      <c r="Y23" s="38">
        <f t="shared" si="11"/>
        <v>66.619</v>
      </c>
      <c r="Z23" s="16">
        <f t="shared" si="12"/>
        <v>70</v>
      </c>
      <c r="AA23" s="37">
        <f t="shared" si="13"/>
        <v>66.619</v>
      </c>
      <c r="AB23" s="96"/>
      <c r="AC23" s="96"/>
      <c r="AD23" s="106"/>
      <c r="AE23" s="106"/>
      <c r="AF23" s="91"/>
      <c r="AG23" s="98"/>
      <c r="AH23" s="97"/>
      <c r="AI23" s="98"/>
      <c r="AJ23" s="3"/>
    </row>
    <row r="24" spans="1:36" ht="14.25" x14ac:dyDescent="0.2">
      <c r="A24" s="3"/>
      <c r="B24" s="3"/>
      <c r="C24" s="3" t="s">
        <v>35</v>
      </c>
      <c r="D24" s="347" t="s">
        <v>33</v>
      </c>
      <c r="E24" s="348">
        <v>125</v>
      </c>
      <c r="F24" s="349" t="s">
        <v>87</v>
      </c>
      <c r="G24" s="350" t="s">
        <v>41</v>
      </c>
      <c r="H24" s="347" t="s">
        <v>58</v>
      </c>
      <c r="I24" s="347" t="s">
        <v>23</v>
      </c>
      <c r="J24" s="351">
        <v>27459</v>
      </c>
      <c r="K24" s="352" t="s">
        <v>57</v>
      </c>
      <c r="L24" s="113">
        <v>112.5</v>
      </c>
      <c r="M24" s="37">
        <v>0.58279999999999998</v>
      </c>
      <c r="N24" s="7"/>
      <c r="O24" s="104"/>
      <c r="P24" s="99"/>
      <c r="Q24" s="105"/>
      <c r="R24" s="97"/>
      <c r="S24" s="98"/>
      <c r="T24" s="7">
        <v>150</v>
      </c>
      <c r="U24" s="64">
        <v>162.5</v>
      </c>
      <c r="V24" s="464">
        <v>172</v>
      </c>
      <c r="W24" s="3"/>
      <c r="X24" s="19">
        <f t="shared" ref="X24" si="14">MAX(T24:V24)</f>
        <v>172</v>
      </c>
      <c r="Y24" s="38">
        <f t="shared" ref="Y24" si="15">X24*M24</f>
        <v>100.24159999999999</v>
      </c>
      <c r="Z24" s="16">
        <f t="shared" ref="Z24" si="16">R24+X24</f>
        <v>172</v>
      </c>
      <c r="AA24" s="37">
        <f t="shared" ref="AA24" si="17">Z24*M24</f>
        <v>100.24159999999999</v>
      </c>
      <c r="AB24" s="96"/>
      <c r="AC24" s="96"/>
      <c r="AD24" s="106"/>
      <c r="AE24" s="106"/>
      <c r="AF24" s="91"/>
      <c r="AG24" s="98"/>
      <c r="AH24" s="97"/>
      <c r="AI24" s="98"/>
      <c r="AJ24" s="3"/>
    </row>
    <row r="25" spans="1:36" ht="14.25" x14ac:dyDescent="0.2">
      <c r="A25" s="3"/>
      <c r="B25" s="3"/>
      <c r="C25" s="3" t="s">
        <v>35</v>
      </c>
      <c r="D25" s="347" t="s">
        <v>33</v>
      </c>
      <c r="E25" s="348">
        <v>125</v>
      </c>
      <c r="F25" s="349" t="s">
        <v>87</v>
      </c>
      <c r="G25" s="350" t="s">
        <v>41</v>
      </c>
      <c r="H25" s="347" t="s">
        <v>58</v>
      </c>
      <c r="I25" s="347" t="s">
        <v>23</v>
      </c>
      <c r="J25" s="351">
        <v>27460</v>
      </c>
      <c r="K25" s="353" t="s">
        <v>86</v>
      </c>
      <c r="L25" s="113">
        <v>112.5</v>
      </c>
      <c r="M25" s="37">
        <v>0.53369999999999995</v>
      </c>
      <c r="N25" s="7"/>
      <c r="O25" s="104"/>
      <c r="P25" s="99"/>
      <c r="Q25" s="105"/>
      <c r="R25" s="97"/>
      <c r="S25" s="98"/>
      <c r="T25" s="7">
        <v>150</v>
      </c>
      <c r="U25" s="64">
        <v>162.5</v>
      </c>
      <c r="V25" s="464">
        <v>172</v>
      </c>
      <c r="W25" s="3"/>
      <c r="X25" s="19">
        <f t="shared" si="10"/>
        <v>172</v>
      </c>
      <c r="Y25" s="38">
        <f t="shared" si="11"/>
        <v>91.796399999999991</v>
      </c>
      <c r="Z25" s="16">
        <f t="shared" si="12"/>
        <v>172</v>
      </c>
      <c r="AA25" s="37">
        <f t="shared" si="13"/>
        <v>91.796399999999991</v>
      </c>
      <c r="AB25" s="96"/>
      <c r="AC25" s="96"/>
      <c r="AD25" s="106"/>
      <c r="AE25" s="106"/>
      <c r="AF25" s="91"/>
      <c r="AG25" s="98"/>
      <c r="AH25" s="97"/>
      <c r="AI25" s="98"/>
      <c r="AJ25" s="3"/>
    </row>
    <row r="26" spans="1:36" ht="14.25" x14ac:dyDescent="0.2">
      <c r="A26" s="3"/>
      <c r="B26" s="3"/>
      <c r="C26" s="3" t="s">
        <v>35</v>
      </c>
      <c r="D26" s="340" t="s">
        <v>33</v>
      </c>
      <c r="E26" s="341">
        <v>90</v>
      </c>
      <c r="F26" s="342" t="s">
        <v>89</v>
      </c>
      <c r="G26" s="343" t="s">
        <v>41</v>
      </c>
      <c r="H26" s="340" t="s">
        <v>58</v>
      </c>
      <c r="I26" s="340" t="s">
        <v>23</v>
      </c>
      <c r="J26" s="344">
        <v>18264</v>
      </c>
      <c r="K26" s="345" t="s">
        <v>197</v>
      </c>
      <c r="L26" s="113">
        <v>86</v>
      </c>
      <c r="M26" s="37">
        <v>0.60219999999999996</v>
      </c>
      <c r="N26" s="7"/>
      <c r="O26" s="104"/>
      <c r="P26" s="99"/>
      <c r="Q26" s="105"/>
      <c r="R26" s="97"/>
      <c r="S26" s="98"/>
      <c r="T26" s="462">
        <v>100</v>
      </c>
      <c r="U26" s="463">
        <v>105</v>
      </c>
      <c r="V26" s="12">
        <v>110</v>
      </c>
      <c r="W26" s="3"/>
      <c r="X26" s="19">
        <f t="shared" ref="X26" si="18">MAX(T26:V26)</f>
        <v>110</v>
      </c>
      <c r="Y26" s="38">
        <f t="shared" ref="Y26" si="19">X26*M26</f>
        <v>66.24199999999999</v>
      </c>
      <c r="Z26" s="16">
        <f t="shared" ref="Z26" si="20">R26+X26</f>
        <v>110</v>
      </c>
      <c r="AA26" s="37">
        <f t="shared" ref="AA26" si="21">Z26*M26</f>
        <v>66.24199999999999</v>
      </c>
      <c r="AB26" s="96"/>
      <c r="AC26" s="96"/>
      <c r="AD26" s="106"/>
      <c r="AE26" s="106"/>
      <c r="AF26" s="91"/>
      <c r="AG26" s="98"/>
      <c r="AH26" s="97"/>
      <c r="AI26" s="98"/>
      <c r="AJ26" s="3"/>
    </row>
    <row r="27" spans="1:36" ht="14.25" x14ac:dyDescent="0.2">
      <c r="A27" s="3"/>
      <c r="B27" s="3"/>
      <c r="C27" s="3" t="s">
        <v>35</v>
      </c>
      <c r="D27" s="340" t="s">
        <v>33</v>
      </c>
      <c r="E27" s="341">
        <v>90</v>
      </c>
      <c r="F27" s="342" t="s">
        <v>89</v>
      </c>
      <c r="G27" s="343" t="s">
        <v>41</v>
      </c>
      <c r="H27" s="340" t="s">
        <v>58</v>
      </c>
      <c r="I27" s="340" t="s">
        <v>23</v>
      </c>
      <c r="J27" s="344">
        <v>18264</v>
      </c>
      <c r="K27" s="346" t="s">
        <v>90</v>
      </c>
      <c r="L27" s="113">
        <v>86</v>
      </c>
      <c r="M27" s="37">
        <v>1.2465999999999999</v>
      </c>
      <c r="N27" s="7"/>
      <c r="O27" s="104"/>
      <c r="P27" s="99"/>
      <c r="Q27" s="105"/>
      <c r="R27" s="97"/>
      <c r="S27" s="98"/>
      <c r="T27" s="462">
        <v>100</v>
      </c>
      <c r="U27" s="463">
        <v>105</v>
      </c>
      <c r="V27" s="12">
        <v>110</v>
      </c>
      <c r="W27" s="3"/>
      <c r="X27" s="19">
        <f t="shared" si="10"/>
        <v>110</v>
      </c>
      <c r="Y27" s="38">
        <f t="shared" si="11"/>
        <v>137.126</v>
      </c>
      <c r="Z27" s="16">
        <f t="shared" si="12"/>
        <v>110</v>
      </c>
      <c r="AA27" s="37">
        <f t="shared" si="13"/>
        <v>137.126</v>
      </c>
      <c r="AB27" s="96"/>
      <c r="AC27" s="96"/>
      <c r="AD27" s="106"/>
      <c r="AE27" s="106"/>
      <c r="AF27" s="91"/>
      <c r="AG27" s="98"/>
      <c r="AH27" s="97"/>
      <c r="AI27" s="98"/>
      <c r="AJ27" s="3"/>
    </row>
    <row r="28" spans="1:36" s="36" customFormat="1" ht="14.25" hidden="1" x14ac:dyDescent="0.2">
      <c r="A28" s="32"/>
      <c r="B28" s="32"/>
      <c r="C28" s="3" t="s">
        <v>35</v>
      </c>
      <c r="D28" s="72" t="s">
        <v>33</v>
      </c>
      <c r="E28" s="72">
        <v>110</v>
      </c>
      <c r="F28" s="110" t="s">
        <v>126</v>
      </c>
      <c r="G28" s="72" t="s">
        <v>65</v>
      </c>
      <c r="H28" s="74" t="s">
        <v>58</v>
      </c>
      <c r="I28" s="72" t="s">
        <v>23</v>
      </c>
      <c r="J28" s="80">
        <v>22635</v>
      </c>
      <c r="K28" s="87" t="s">
        <v>127</v>
      </c>
      <c r="L28" s="56"/>
      <c r="M28" s="33"/>
      <c r="N28" s="34"/>
      <c r="O28" s="114"/>
      <c r="P28" s="115"/>
      <c r="Q28" s="116"/>
      <c r="R28" s="97"/>
      <c r="S28" s="117"/>
      <c r="T28" s="462">
        <v>100</v>
      </c>
      <c r="U28" s="67"/>
      <c r="V28" s="35"/>
      <c r="W28" s="32"/>
      <c r="X28" s="19">
        <f t="shared" si="10"/>
        <v>100</v>
      </c>
      <c r="Y28" s="38">
        <f t="shared" si="11"/>
        <v>0</v>
      </c>
      <c r="Z28" s="16">
        <f t="shared" si="12"/>
        <v>100</v>
      </c>
      <c r="AA28" s="37">
        <f t="shared" si="13"/>
        <v>0</v>
      </c>
      <c r="AB28" s="118"/>
      <c r="AC28" s="118"/>
      <c r="AD28" s="119"/>
      <c r="AE28" s="119"/>
      <c r="AF28" s="91"/>
      <c r="AG28" s="98"/>
      <c r="AH28" s="97"/>
      <c r="AI28" s="98"/>
      <c r="AJ28" s="32"/>
    </row>
    <row r="29" spans="1:36" hidden="1" x14ac:dyDescent="0.2">
      <c r="A29" s="40"/>
      <c r="B29" s="40"/>
      <c r="C29" s="40"/>
      <c r="D29" s="40"/>
      <c r="E29" s="40"/>
      <c r="F29" s="41" t="s">
        <v>97</v>
      </c>
      <c r="G29" s="41" t="s">
        <v>78</v>
      </c>
      <c r="H29" s="40"/>
      <c r="I29" s="40"/>
      <c r="J29" s="42"/>
      <c r="K29" s="40"/>
      <c r="L29" s="43"/>
      <c r="M29" s="44"/>
      <c r="N29" s="49"/>
      <c r="O29" s="43"/>
      <c r="P29" s="49"/>
      <c r="Q29" s="43"/>
      <c r="R29" s="41"/>
      <c r="S29" s="44"/>
      <c r="T29" s="462">
        <v>100</v>
      </c>
      <c r="U29" s="40"/>
      <c r="V29" s="40"/>
      <c r="W29" s="40"/>
      <c r="X29" s="47"/>
      <c r="Y29" s="48"/>
      <c r="Z29" s="41"/>
      <c r="AA29" s="44"/>
      <c r="AB29" s="40"/>
      <c r="AC29" s="49"/>
      <c r="AD29" s="45"/>
      <c r="AE29" s="40"/>
      <c r="AF29" s="47"/>
      <c r="AG29" s="44"/>
      <c r="AH29" s="41"/>
      <c r="AI29" s="44"/>
      <c r="AJ29" s="40"/>
    </row>
    <row r="30" spans="1:36" hidden="1" x14ac:dyDescent="0.2">
      <c r="A30" s="3"/>
      <c r="B30" s="3"/>
      <c r="C30" s="3"/>
      <c r="D30" s="3"/>
      <c r="E30" s="3"/>
      <c r="F30" s="3"/>
      <c r="G30" s="3"/>
      <c r="H30" s="3"/>
      <c r="I30" s="3"/>
      <c r="J30" s="1"/>
      <c r="K30" s="3"/>
      <c r="L30" s="2"/>
      <c r="M30" s="37"/>
      <c r="N30" s="7"/>
      <c r="O30" s="64"/>
      <c r="P30" s="7"/>
      <c r="Q30" s="64"/>
      <c r="R30" s="16"/>
      <c r="S30" s="37"/>
      <c r="T30" s="462">
        <v>100</v>
      </c>
      <c r="U30" s="7"/>
      <c r="V30" s="7"/>
      <c r="W30" s="3"/>
      <c r="X30" s="19"/>
      <c r="Y30" s="38"/>
      <c r="Z30" s="16"/>
      <c r="AA30" s="37"/>
      <c r="AB30" s="7"/>
      <c r="AC30" s="64"/>
      <c r="AD30" s="7"/>
      <c r="AE30" s="64"/>
      <c r="AF30" s="19"/>
      <c r="AG30" s="37"/>
      <c r="AH30" s="16"/>
      <c r="AI30" s="37"/>
      <c r="AJ30" s="3"/>
    </row>
    <row r="31" spans="1:36" hidden="1" x14ac:dyDescent="0.2">
      <c r="A31" s="40"/>
      <c r="B31" s="40"/>
      <c r="C31" s="40"/>
      <c r="D31" s="40"/>
      <c r="E31" s="40"/>
      <c r="F31" s="41" t="s">
        <v>98</v>
      </c>
      <c r="G31" s="41"/>
      <c r="H31" s="40"/>
      <c r="I31" s="40"/>
      <c r="J31" s="42"/>
      <c r="K31" s="40"/>
      <c r="L31" s="43"/>
      <c r="M31" s="44"/>
      <c r="N31" s="45"/>
      <c r="O31" s="63"/>
      <c r="P31" s="45"/>
      <c r="Q31" s="63"/>
      <c r="R31" s="41"/>
      <c r="S31" s="44"/>
      <c r="T31" s="462">
        <v>100</v>
      </c>
      <c r="U31" s="45"/>
      <c r="V31" s="45"/>
      <c r="W31" s="40"/>
      <c r="X31" s="47"/>
      <c r="Y31" s="48"/>
      <c r="Z31" s="41"/>
      <c r="AA31" s="44"/>
      <c r="AB31" s="45"/>
      <c r="AC31" s="40"/>
      <c r="AD31" s="45"/>
      <c r="AE31" s="40"/>
      <c r="AF31" s="47"/>
      <c r="AG31" s="44"/>
      <c r="AH31" s="41"/>
      <c r="AI31" s="44"/>
      <c r="AJ31" s="40"/>
    </row>
    <row r="32" spans="1:36" hidden="1" x14ac:dyDescent="0.2">
      <c r="A32" s="3"/>
      <c r="B32" s="3"/>
      <c r="C32" s="3"/>
      <c r="D32" s="3"/>
      <c r="E32" s="3"/>
      <c r="F32" s="3"/>
      <c r="G32" s="3"/>
      <c r="H32" s="3"/>
      <c r="I32" s="3"/>
      <c r="J32" s="1"/>
      <c r="K32" s="3"/>
      <c r="L32" s="2"/>
      <c r="M32" s="37"/>
      <c r="N32" s="7"/>
      <c r="O32" s="64"/>
      <c r="P32" s="7"/>
      <c r="Q32" s="64"/>
      <c r="R32" s="16"/>
      <c r="S32" s="37"/>
      <c r="T32" s="462">
        <v>100</v>
      </c>
      <c r="U32" s="7"/>
      <c r="V32" s="7"/>
      <c r="W32" s="3"/>
      <c r="X32" s="19"/>
      <c r="Y32" s="38"/>
      <c r="Z32" s="16"/>
      <c r="AA32" s="37"/>
      <c r="AB32" s="7"/>
      <c r="AC32" s="3"/>
      <c r="AD32" s="7"/>
      <c r="AE32" s="3"/>
      <c r="AF32" s="19"/>
      <c r="AG32" s="37"/>
      <c r="AH32" s="16"/>
      <c r="AI32" s="37"/>
      <c r="AJ32" s="3"/>
    </row>
    <row r="33" spans="1:36" hidden="1" x14ac:dyDescent="0.2">
      <c r="A33" s="40"/>
      <c r="B33" s="40"/>
      <c r="C33" s="40"/>
      <c r="D33" s="40"/>
      <c r="E33" s="40"/>
      <c r="F33" s="41" t="s">
        <v>99</v>
      </c>
      <c r="G33" s="41" t="s">
        <v>25</v>
      </c>
      <c r="H33" s="40"/>
      <c r="I33" s="40"/>
      <c r="J33" s="42"/>
      <c r="K33" s="40"/>
      <c r="L33" s="43"/>
      <c r="M33" s="54"/>
      <c r="N33" s="45"/>
      <c r="O33" s="63"/>
      <c r="P33" s="49"/>
      <c r="Q33" s="43"/>
      <c r="R33" s="41"/>
      <c r="S33" s="44"/>
      <c r="T33" s="462">
        <v>100</v>
      </c>
      <c r="U33" s="45"/>
      <c r="V33" s="45"/>
      <c r="W33" s="40"/>
      <c r="X33" s="47"/>
      <c r="Y33" s="55"/>
      <c r="Z33" s="41"/>
      <c r="AA33" s="44"/>
      <c r="AB33" s="45"/>
      <c r="AC33" s="45"/>
      <c r="AD33" s="40"/>
      <c r="AE33" s="40"/>
      <c r="AF33" s="47"/>
      <c r="AG33" s="44"/>
      <c r="AH33" s="41"/>
      <c r="AI33" s="44"/>
      <c r="AJ33" s="40"/>
    </row>
    <row r="34" spans="1:36" hidden="1" x14ac:dyDescent="0.2">
      <c r="A34" s="3"/>
      <c r="B34" s="3"/>
      <c r="C34" s="3"/>
      <c r="D34" s="3"/>
      <c r="E34" s="3"/>
      <c r="F34" s="3"/>
      <c r="G34" s="3"/>
      <c r="H34" s="3"/>
      <c r="I34" s="3"/>
      <c r="J34" s="1"/>
      <c r="K34" s="3"/>
      <c r="L34" s="2"/>
      <c r="M34" s="37"/>
      <c r="N34" s="7"/>
      <c r="O34" s="64"/>
      <c r="P34" s="7"/>
      <c r="Q34" s="64"/>
      <c r="R34" s="16"/>
      <c r="S34" s="37"/>
      <c r="T34" s="462">
        <v>100</v>
      </c>
      <c r="U34" s="64"/>
      <c r="V34" s="7"/>
      <c r="W34" s="3"/>
      <c r="X34" s="19"/>
      <c r="Y34" s="38"/>
      <c r="Z34" s="16"/>
      <c r="AA34" s="37"/>
      <c r="AB34" s="7"/>
      <c r="AC34" s="3"/>
      <c r="AD34" s="7"/>
      <c r="AE34" s="3"/>
      <c r="AF34" s="19"/>
      <c r="AG34" s="37"/>
      <c r="AH34" s="16"/>
      <c r="AI34" s="37"/>
      <c r="AJ34" s="3"/>
    </row>
    <row r="35" spans="1:36" x14ac:dyDescent="0.2">
      <c r="A35" s="40"/>
      <c r="B35" s="40"/>
      <c r="C35" s="40"/>
      <c r="D35" s="40"/>
      <c r="E35" s="40"/>
      <c r="F35" s="41" t="s">
        <v>96</v>
      </c>
      <c r="G35" s="41" t="s">
        <v>25</v>
      </c>
      <c r="H35" s="40"/>
      <c r="I35" s="40"/>
      <c r="J35" s="42"/>
      <c r="K35" s="40"/>
      <c r="L35" s="43"/>
      <c r="M35" s="44"/>
      <c r="N35" s="45"/>
      <c r="O35" s="63"/>
      <c r="P35" s="45"/>
      <c r="Q35" s="63"/>
      <c r="R35" s="41"/>
      <c r="S35" s="44"/>
      <c r="T35" s="462"/>
      <c r="U35" s="45"/>
      <c r="V35" s="45"/>
      <c r="W35" s="40"/>
      <c r="X35" s="47"/>
      <c r="Y35" s="48"/>
      <c r="Z35" s="41"/>
      <c r="AA35" s="44"/>
      <c r="AB35" s="45"/>
      <c r="AC35" s="40"/>
      <c r="AD35" s="45"/>
      <c r="AE35" s="40"/>
      <c r="AF35" s="47"/>
      <c r="AG35" s="44"/>
      <c r="AH35" s="41"/>
      <c r="AI35" s="44"/>
      <c r="AJ35" s="40"/>
    </row>
    <row r="36" spans="1:36" ht="15.75" x14ac:dyDescent="0.2">
      <c r="A36" s="3"/>
      <c r="B36" s="3"/>
      <c r="C36" s="148" t="s">
        <v>35</v>
      </c>
      <c r="D36" s="148" t="s">
        <v>22</v>
      </c>
      <c r="E36" s="148">
        <v>60</v>
      </c>
      <c r="F36" s="147" t="s">
        <v>207</v>
      </c>
      <c r="G36" s="3" t="s">
        <v>66</v>
      </c>
      <c r="H36" s="148" t="s">
        <v>58</v>
      </c>
      <c r="I36" s="148" t="s">
        <v>23</v>
      </c>
      <c r="J36" s="248">
        <v>32224</v>
      </c>
      <c r="K36" s="89" t="s">
        <v>40</v>
      </c>
      <c r="L36" s="421">
        <v>93.9</v>
      </c>
      <c r="M36" s="103">
        <v>0.57140000000000002</v>
      </c>
      <c r="N36" s="7"/>
      <c r="O36" s="469">
        <v>75</v>
      </c>
      <c r="P36" s="45"/>
      <c r="Q36" s="63"/>
      <c r="R36" s="41">
        <v>50</v>
      </c>
      <c r="S36" s="468">
        <f>O36*R36/M36</f>
        <v>6562.8281414070698</v>
      </c>
      <c r="T36" s="7"/>
      <c r="U36" s="7"/>
      <c r="V36" s="7"/>
      <c r="W36" s="3"/>
      <c r="X36" s="19"/>
      <c r="Y36" s="38"/>
      <c r="Z36" s="16"/>
      <c r="AA36" s="37"/>
      <c r="AB36" s="7"/>
      <c r="AC36" s="3"/>
      <c r="AD36" s="7"/>
      <c r="AE36" s="3"/>
      <c r="AF36" s="19"/>
      <c r="AG36" s="37"/>
      <c r="AH36" s="16"/>
      <c r="AI36" s="37"/>
      <c r="AJ36" s="3"/>
    </row>
    <row r="37" spans="1:36" ht="15.75" x14ac:dyDescent="0.2">
      <c r="A37" s="3"/>
      <c r="B37" s="3"/>
      <c r="C37" s="148" t="s">
        <v>35</v>
      </c>
      <c r="D37" s="148" t="s">
        <v>22</v>
      </c>
      <c r="E37" s="3">
        <v>100</v>
      </c>
      <c r="F37" s="3" t="s">
        <v>205</v>
      </c>
      <c r="G37" s="3" t="s">
        <v>66</v>
      </c>
      <c r="H37" s="3" t="s">
        <v>58</v>
      </c>
      <c r="I37" s="3" t="s">
        <v>23</v>
      </c>
      <c r="J37" s="1">
        <v>28400</v>
      </c>
      <c r="K37" s="422" t="s">
        <v>57</v>
      </c>
      <c r="L37" s="2">
        <v>94.55</v>
      </c>
      <c r="M37" s="37">
        <v>0.5867</v>
      </c>
      <c r="N37" s="7"/>
      <c r="O37" s="469">
        <v>100</v>
      </c>
      <c r="P37" s="45"/>
      <c r="Q37" s="63"/>
      <c r="R37" s="41">
        <v>25</v>
      </c>
      <c r="S37" s="136">
        <f t="shared" ref="S37" si="22">O37*R37/M37</f>
        <v>4261.1215271859555</v>
      </c>
      <c r="T37" s="7"/>
      <c r="U37" s="7"/>
      <c r="V37" s="7"/>
      <c r="W37" s="3"/>
      <c r="X37" s="19"/>
      <c r="Y37" s="38"/>
      <c r="Z37" s="16"/>
      <c r="AA37" s="37"/>
      <c r="AB37" s="7"/>
      <c r="AC37" s="3"/>
      <c r="AD37" s="7"/>
      <c r="AE37" s="3"/>
      <c r="AF37" s="19"/>
      <c r="AG37" s="37"/>
      <c r="AH37" s="16"/>
      <c r="AI37" s="37"/>
      <c r="AJ37" s="3"/>
    </row>
    <row r="38" spans="1:36" x14ac:dyDescent="0.2">
      <c r="A38" s="40"/>
      <c r="B38" s="40"/>
      <c r="C38" s="40"/>
      <c r="D38" s="40"/>
      <c r="E38" s="40"/>
      <c r="F38" s="41" t="s">
        <v>38</v>
      </c>
      <c r="G38" s="41" t="s">
        <v>25</v>
      </c>
      <c r="H38" s="40"/>
      <c r="I38" s="40"/>
      <c r="J38" s="42"/>
      <c r="K38" s="40"/>
      <c r="L38" s="43"/>
      <c r="M38" s="44"/>
      <c r="N38" s="45"/>
      <c r="O38" s="63"/>
      <c r="P38" s="46"/>
      <c r="Q38" s="63"/>
      <c r="R38" s="41"/>
      <c r="S38" s="44"/>
      <c r="T38" s="45"/>
      <c r="U38" s="45"/>
      <c r="V38" s="45"/>
      <c r="W38" s="40"/>
      <c r="X38" s="47"/>
      <c r="Y38" s="48"/>
      <c r="Z38" s="41"/>
      <c r="AA38" s="44"/>
      <c r="AB38" s="45"/>
      <c r="AC38" s="40"/>
      <c r="AD38" s="45"/>
      <c r="AE38" s="40"/>
      <c r="AF38" s="47"/>
      <c r="AG38" s="44"/>
      <c r="AH38" s="41"/>
      <c r="AI38" s="44"/>
      <c r="AJ38" s="40"/>
    </row>
    <row r="39" spans="1:36" ht="14.25" x14ac:dyDescent="0.2">
      <c r="A39" s="3"/>
      <c r="B39" s="3"/>
      <c r="C39" s="3" t="s">
        <v>35</v>
      </c>
      <c r="D39" s="3" t="s">
        <v>33</v>
      </c>
      <c r="E39" s="3">
        <v>100</v>
      </c>
      <c r="F39" s="419" t="s">
        <v>203</v>
      </c>
      <c r="G39" s="7" t="s">
        <v>62</v>
      </c>
      <c r="H39" s="3" t="s">
        <v>58</v>
      </c>
      <c r="I39" s="3" t="s">
        <v>23</v>
      </c>
      <c r="J39" s="420">
        <v>39526</v>
      </c>
      <c r="K39" s="102" t="s">
        <v>204</v>
      </c>
      <c r="L39" s="113">
        <v>48.5</v>
      </c>
      <c r="M39" s="37">
        <v>1.2716000000000001</v>
      </c>
      <c r="N39" s="7"/>
      <c r="O39" s="64"/>
      <c r="P39" s="13"/>
      <c r="Q39" s="64"/>
      <c r="R39" s="16">
        <f t="shared" ref="R39:R41" si="23">MAX(N39:P39)</f>
        <v>0</v>
      </c>
      <c r="S39" s="37">
        <f t="shared" ref="S39:S41" si="24">M39*R39</f>
        <v>0</v>
      </c>
      <c r="T39" s="7"/>
      <c r="U39" s="7"/>
      <c r="V39" s="7"/>
      <c r="W39" s="3"/>
      <c r="X39" s="19">
        <f t="shared" ref="X39:X41" si="25">MAX(T39:V39)</f>
        <v>0</v>
      </c>
      <c r="Y39" s="38">
        <f t="shared" ref="Y39:Y41" si="26">X39*M39</f>
        <v>0</v>
      </c>
      <c r="Z39" s="16">
        <f t="shared" ref="Z39:Z41" si="27">R39+X39</f>
        <v>0</v>
      </c>
      <c r="AA39" s="37">
        <f t="shared" ref="AA39:AA41" si="28">Z39*M39</f>
        <v>0</v>
      </c>
      <c r="AB39" s="462">
        <v>100</v>
      </c>
      <c r="AC39" s="64">
        <v>105</v>
      </c>
      <c r="AD39" s="13" t="s">
        <v>206</v>
      </c>
      <c r="AE39" s="3"/>
      <c r="AF39" s="19">
        <f t="shared" ref="AF39:AF41" si="29">MAX(AB39:AD39)</f>
        <v>105</v>
      </c>
      <c r="AG39" s="37">
        <f t="shared" ref="AG39:AG41" si="30">AF39*M39</f>
        <v>133.518</v>
      </c>
      <c r="AH39" s="16">
        <f t="shared" ref="AH39:AH41" si="31">Z39+AF39</f>
        <v>105</v>
      </c>
      <c r="AI39" s="37">
        <f t="shared" ref="AI39:AI41" si="32">M39*AH39</f>
        <v>133.518</v>
      </c>
      <c r="AJ39" s="3"/>
    </row>
    <row r="40" spans="1:36" x14ac:dyDescent="0.2">
      <c r="A40" s="3"/>
      <c r="B40" s="3"/>
      <c r="C40" s="3" t="s">
        <v>35</v>
      </c>
      <c r="D40" s="3" t="s">
        <v>33</v>
      </c>
      <c r="E40" s="3">
        <v>100</v>
      </c>
      <c r="F40" s="3" t="s">
        <v>120</v>
      </c>
      <c r="G40" s="3" t="s">
        <v>66</v>
      </c>
      <c r="H40" s="3" t="s">
        <v>58</v>
      </c>
      <c r="I40" s="3" t="s">
        <v>23</v>
      </c>
      <c r="J40" s="420">
        <v>31441</v>
      </c>
      <c r="K40" s="90" t="s">
        <v>59</v>
      </c>
      <c r="L40" s="113">
        <v>91.8</v>
      </c>
      <c r="M40" s="37">
        <v>0.98360000000000003</v>
      </c>
      <c r="N40" s="7"/>
      <c r="O40" s="64"/>
      <c r="P40" s="13"/>
      <c r="Q40" s="64"/>
      <c r="R40" s="16">
        <f t="shared" ref="R40" si="33">MAX(N40:P40)</f>
        <v>0</v>
      </c>
      <c r="S40" s="37">
        <f t="shared" ref="S40" si="34">M40*R40</f>
        <v>0</v>
      </c>
      <c r="T40" s="7"/>
      <c r="U40" s="7"/>
      <c r="V40" s="7"/>
      <c r="W40" s="3"/>
      <c r="X40" s="19">
        <f t="shared" ref="X40" si="35">MAX(T40:V40)</f>
        <v>0</v>
      </c>
      <c r="Y40" s="38">
        <f t="shared" ref="Y40" si="36">X40*M40</f>
        <v>0</v>
      </c>
      <c r="Z40" s="16">
        <f t="shared" si="27"/>
        <v>0</v>
      </c>
      <c r="AA40" s="37">
        <f t="shared" ref="AA40" si="37">Z40*M40</f>
        <v>0</v>
      </c>
      <c r="AB40" s="7">
        <v>0</v>
      </c>
      <c r="AC40" s="64">
        <v>0</v>
      </c>
      <c r="AD40" s="13">
        <v>0</v>
      </c>
      <c r="AE40" s="3"/>
      <c r="AF40" s="19">
        <f t="shared" ref="AF40" si="38">MAX(AB40:AD40)</f>
        <v>0</v>
      </c>
      <c r="AG40" s="37">
        <f t="shared" ref="AG40" si="39">AF40*M40</f>
        <v>0</v>
      </c>
      <c r="AH40" s="16">
        <f t="shared" ref="AH40" si="40">Z40+AF40</f>
        <v>0</v>
      </c>
      <c r="AI40" s="37">
        <f t="shared" ref="AI40" si="41">M40*AH40</f>
        <v>0</v>
      </c>
      <c r="AJ40" s="3"/>
    </row>
    <row r="41" spans="1:36" x14ac:dyDescent="0.2">
      <c r="A41" s="3"/>
      <c r="B41" s="3"/>
      <c r="C41" s="3" t="s">
        <v>35</v>
      </c>
      <c r="D41" s="3" t="s">
        <v>33</v>
      </c>
      <c r="E41" s="3">
        <v>110</v>
      </c>
      <c r="F41" s="89" t="s">
        <v>119</v>
      </c>
      <c r="G41" s="7" t="s">
        <v>66</v>
      </c>
      <c r="H41" s="3" t="s">
        <v>58</v>
      </c>
      <c r="I41" s="3" t="s">
        <v>23</v>
      </c>
      <c r="J41" s="120">
        <v>29575</v>
      </c>
      <c r="K41" s="89" t="s">
        <v>40</v>
      </c>
      <c r="L41" s="2" t="s">
        <v>190</v>
      </c>
      <c r="M41" s="37">
        <v>0.53839999999999999</v>
      </c>
      <c r="N41" s="7"/>
      <c r="O41" s="64"/>
      <c r="P41" s="13"/>
      <c r="Q41" s="64"/>
      <c r="R41" s="16">
        <f t="shared" si="23"/>
        <v>0</v>
      </c>
      <c r="S41" s="37">
        <f t="shared" si="24"/>
        <v>0</v>
      </c>
      <c r="T41" s="7"/>
      <c r="U41" s="7"/>
      <c r="V41" s="7"/>
      <c r="W41" s="3"/>
      <c r="X41" s="19">
        <f t="shared" si="25"/>
        <v>0</v>
      </c>
      <c r="Y41" s="38">
        <f t="shared" si="26"/>
        <v>0</v>
      </c>
      <c r="Z41" s="16">
        <f t="shared" si="27"/>
        <v>0</v>
      </c>
      <c r="AA41" s="37">
        <f t="shared" si="28"/>
        <v>0</v>
      </c>
      <c r="AB41" s="7">
        <v>280</v>
      </c>
      <c r="AC41" s="3">
        <v>300</v>
      </c>
      <c r="AD41" s="462">
        <v>320</v>
      </c>
      <c r="AE41" s="3"/>
      <c r="AF41" s="19">
        <f t="shared" si="29"/>
        <v>320</v>
      </c>
      <c r="AG41" s="37">
        <f t="shared" si="30"/>
        <v>172.28800000000001</v>
      </c>
      <c r="AH41" s="16">
        <f t="shared" si="31"/>
        <v>320</v>
      </c>
      <c r="AI41" s="37">
        <f t="shared" si="32"/>
        <v>172.28800000000001</v>
      </c>
      <c r="AJ41" s="3"/>
    </row>
    <row r="42" spans="1:36" ht="14.25" x14ac:dyDescent="0.2">
      <c r="F42" s="58"/>
      <c r="G42" s="59"/>
      <c r="J42" s="60"/>
      <c r="K42" s="62"/>
      <c r="L42" s="9"/>
      <c r="M42" s="24"/>
      <c r="N42" s="59"/>
      <c r="O42" s="68"/>
      <c r="P42" s="61"/>
      <c r="Q42" s="68"/>
      <c r="R42" s="11"/>
      <c r="S42" s="24"/>
      <c r="T42" s="59"/>
      <c r="U42" s="59"/>
      <c r="V42" s="59"/>
      <c r="W42" s="8"/>
      <c r="Y42" s="24"/>
      <c r="Z42" s="11"/>
      <c r="AA42" s="24"/>
      <c r="AB42" s="59"/>
      <c r="AD42" s="59"/>
      <c r="AE42" s="8"/>
      <c r="AG42" s="24"/>
      <c r="AH42" s="11"/>
      <c r="AI42" s="24"/>
    </row>
    <row r="44" spans="1:36" x14ac:dyDescent="0.2">
      <c r="A44" s="8" t="s">
        <v>26</v>
      </c>
      <c r="F44" s="39" t="s">
        <v>42</v>
      </c>
      <c r="K44" s="24"/>
      <c r="Y44" s="24"/>
      <c r="AG44" s="24"/>
    </row>
    <row r="45" spans="1:36" x14ac:dyDescent="0.2">
      <c r="A45" s="8" t="s">
        <v>27</v>
      </c>
      <c r="F45" s="39" t="s">
        <v>53</v>
      </c>
      <c r="K45" s="24"/>
      <c r="Y45" s="24"/>
      <c r="AG45" s="24"/>
    </row>
    <row r="46" spans="1:36" x14ac:dyDescent="0.2">
      <c r="A46" s="8" t="s">
        <v>28</v>
      </c>
      <c r="F46" s="39" t="s">
        <v>43</v>
      </c>
      <c r="K46" s="24"/>
      <c r="Y46" s="24"/>
      <c r="AG46" s="24"/>
    </row>
    <row r="47" spans="1:36" x14ac:dyDescent="0.2">
      <c r="A47" s="8" t="s">
        <v>29</v>
      </c>
      <c r="F47" s="39" t="s">
        <v>44</v>
      </c>
      <c r="K47" s="24"/>
      <c r="Y47" s="24"/>
      <c r="AG47" s="24"/>
    </row>
    <row r="48" spans="1:36" x14ac:dyDescent="0.2">
      <c r="A48" s="8" t="s">
        <v>30</v>
      </c>
      <c r="F48" s="39" t="s">
        <v>54</v>
      </c>
      <c r="K48" s="24"/>
      <c r="Y48" s="24"/>
      <c r="AG48" s="24"/>
    </row>
    <row r="49" spans="1:33" x14ac:dyDescent="0.2">
      <c r="A49" s="8" t="s">
        <v>30</v>
      </c>
      <c r="F49" s="39" t="s">
        <v>45</v>
      </c>
      <c r="K49" s="24"/>
      <c r="Y49" s="24"/>
      <c r="AG49" s="24"/>
    </row>
    <row r="50" spans="1:33" x14ac:dyDescent="0.2">
      <c r="A50" s="8" t="s">
        <v>31</v>
      </c>
      <c r="F50" s="39"/>
      <c r="K50" s="24"/>
      <c r="Y50" s="24"/>
      <c r="AG50" s="24"/>
    </row>
    <row r="51" spans="1:33" x14ac:dyDescent="0.2">
      <c r="A51" s="8" t="s">
        <v>32</v>
      </c>
      <c r="F51" s="39"/>
      <c r="K51" s="24"/>
      <c r="Y51" s="24"/>
      <c r="AG51" s="24"/>
    </row>
    <row r="58" spans="1:33" x14ac:dyDescent="0.2">
      <c r="J58" s="8"/>
      <c r="K58" s="8"/>
      <c r="M58" s="8"/>
      <c r="N58" s="8"/>
      <c r="P58" s="8"/>
      <c r="Q58" s="9"/>
      <c r="V58" s="8"/>
      <c r="W58" s="8"/>
      <c r="X58" s="8"/>
      <c r="Y58" s="8"/>
      <c r="AA58" s="8"/>
      <c r="AD58" s="8"/>
      <c r="AE58" s="8"/>
      <c r="AF58" s="8"/>
      <c r="AG58" s="8"/>
    </row>
    <row r="59" spans="1:33" x14ac:dyDescent="0.2">
      <c r="J59" s="8"/>
      <c r="K59" s="8"/>
      <c r="M59" s="8"/>
      <c r="N59" s="8"/>
      <c r="P59" s="8"/>
      <c r="Q59" s="9"/>
      <c r="V59" s="8"/>
      <c r="W59" s="8"/>
      <c r="X59" s="8"/>
      <c r="Y59" s="8"/>
      <c r="AA59" s="8"/>
      <c r="AD59" s="8"/>
      <c r="AE59" s="8"/>
      <c r="AF59" s="8"/>
      <c r="AG59" s="8"/>
    </row>
    <row r="60" spans="1:33" x14ac:dyDescent="0.2">
      <c r="J60" s="8"/>
      <c r="K60" s="8"/>
      <c r="M60" s="8"/>
      <c r="N60" s="8"/>
      <c r="P60" s="8"/>
      <c r="Q60" s="9"/>
      <c r="V60" s="8"/>
      <c r="W60" s="8"/>
      <c r="X60" s="8"/>
      <c r="Y60" s="8"/>
      <c r="AA60" s="8"/>
      <c r="AD60" s="8"/>
      <c r="AE60" s="8"/>
      <c r="AF60" s="8"/>
      <c r="AG60" s="8"/>
    </row>
    <row r="61" spans="1:33" x14ac:dyDescent="0.2">
      <c r="J61" s="8"/>
      <c r="K61" s="8"/>
      <c r="M61" s="8"/>
      <c r="N61" s="8"/>
      <c r="P61" s="8"/>
      <c r="Q61" s="9"/>
      <c r="V61" s="8"/>
      <c r="W61" s="8"/>
      <c r="X61" s="8"/>
      <c r="Y61" s="8"/>
      <c r="AA61" s="8"/>
      <c r="AD61" s="8"/>
      <c r="AE61" s="8"/>
      <c r="AF61" s="8"/>
      <c r="AG61" s="8"/>
    </row>
  </sheetData>
  <sheetProtection formatCells="0" formatColumns="0" formatRows="0" insertColumns="0" insertRows="0" insertHyperlinks="0" deleteColumns="0" deleteRows="0" sort="0" autoFilter="0" pivotTables="0"/>
  <sortState ref="E46:K48">
    <sortCondition ref="E45"/>
  </sortState>
  <mergeCells count="20">
    <mergeCell ref="K3:K4"/>
    <mergeCell ref="AJ3:AJ4"/>
    <mergeCell ref="M3:M4"/>
    <mergeCell ref="T3:Y3"/>
    <mergeCell ref="Z3:AA3"/>
    <mergeCell ref="AB3:AG3"/>
    <mergeCell ref="AH3:AI3"/>
    <mergeCell ref="N3:R3"/>
    <mergeCell ref="L3:L4"/>
    <mergeCell ref="G3:G4"/>
    <mergeCell ref="H3:H4"/>
    <mergeCell ref="I3:I4"/>
    <mergeCell ref="F3:F4"/>
    <mergeCell ref="A1:J1"/>
    <mergeCell ref="A3:A4"/>
    <mergeCell ref="B3:B4"/>
    <mergeCell ref="C3:C4"/>
    <mergeCell ref="D3:D4"/>
    <mergeCell ref="E3:E4"/>
    <mergeCell ref="J3:J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Любители</vt:lpstr>
      <vt:lpstr>PRO</vt:lpstr>
      <vt:lpstr>PRO!Область_печати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NPA</cp:lastModifiedBy>
  <cp:revision/>
  <cp:lastPrinted>2018-04-20T15:51:58Z</cp:lastPrinted>
  <dcterms:created xsi:type="dcterms:W3CDTF">2010-12-17T08:17:08Z</dcterms:created>
  <dcterms:modified xsi:type="dcterms:W3CDTF">2022-04-25T16:00:14Z</dcterms:modified>
</cp:coreProperties>
</file>